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Mi unidad\GABINETE-COMUNICACIÓN\COMUNICACIÓN\WEB UNIA\PORTAL TRANSPARENCIA\5- Resultados\"/>
    </mc:Choice>
  </mc:AlternateContent>
  <bookViews>
    <workbookView xWindow="0" yWindow="0" windowWidth="18870" windowHeight="9050" tabRatio="717"/>
  </bookViews>
  <sheets>
    <sheet name="DASHBORAD" sheetId="6" r:id="rId1"/>
    <sheet name="SEDES Y PROGRAMAS" sheetId="4" r:id="rId2"/>
    <sheet name="ALUMNOS" sheetId="7" r:id="rId3"/>
    <sheet name="BBDD" sheetId="2" r:id="rId4"/>
    <sheet name="IMAGEN" sheetId="1" r:id="rId5"/>
  </sheets>
  <definedNames>
    <definedName name="SegmentaciónDeDatos_AÑO1">#N/A</definedName>
    <definedName name="SegmentaciónDeDatos_ÁREA_DE_CONOCIMIENTO">#N/A</definedName>
    <definedName name="SegmentaciónDeDatos_PROGRAMA">#N/A</definedName>
    <definedName name="SegmentaciónDeDatos_SEDE">#N/A</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 i="6" l="1"/>
  <c r="M332" i="2" l="1"/>
  <c r="N332" i="2"/>
  <c r="O50" i="2"/>
  <c r="O264" i="2"/>
  <c r="O105" i="2"/>
  <c r="O125" i="2"/>
  <c r="O126" i="2"/>
  <c r="O218" i="2"/>
  <c r="O127" i="2"/>
  <c r="O61" i="2"/>
  <c r="O219" i="2"/>
  <c r="O220" i="2"/>
  <c r="O221" i="2"/>
  <c r="O309" i="2"/>
  <c r="O310" i="2"/>
  <c r="O131" i="2"/>
  <c r="O193" i="2"/>
  <c r="O136" i="2"/>
  <c r="O107" i="2"/>
  <c r="O134" i="2"/>
  <c r="O270" i="2"/>
  <c r="O280" i="2"/>
  <c r="O51" i="2"/>
  <c r="O265" i="2"/>
  <c r="O106" i="2"/>
  <c r="O128" i="2"/>
  <c r="O222" i="2"/>
  <c r="O129" i="2"/>
  <c r="O60" i="2"/>
  <c r="O223" i="2"/>
  <c r="O224" i="2"/>
  <c r="O225" i="2"/>
  <c r="O311" i="2"/>
  <c r="O132" i="2"/>
  <c r="O194" i="2"/>
  <c r="O271" i="2"/>
  <c r="O108" i="2"/>
  <c r="O135" i="2"/>
  <c r="O137" i="2"/>
  <c r="O62" i="2"/>
  <c r="O120" i="2"/>
  <c r="O205" i="2"/>
  <c r="O209" i="2"/>
  <c r="O34" i="2"/>
  <c r="O77" i="2"/>
  <c r="O79" i="2"/>
  <c r="O80" i="2"/>
  <c r="O81" i="2"/>
  <c r="O240" i="2"/>
  <c r="O239" i="2"/>
  <c r="O207" i="2"/>
  <c r="O176" i="2"/>
  <c r="O257" i="2"/>
  <c r="O258" i="2"/>
  <c r="O259" i="2"/>
  <c r="O260" i="2"/>
  <c r="O102" i="2"/>
  <c r="O103" i="2"/>
  <c r="O175" i="2"/>
  <c r="O123" i="2"/>
  <c r="O287" i="2"/>
  <c r="O210" i="2"/>
  <c r="O288" i="2"/>
  <c r="O35" i="2"/>
  <c r="O110" i="2"/>
  <c r="O78" i="2"/>
  <c r="O119" i="2"/>
  <c r="O82" i="2"/>
  <c r="O83" i="2"/>
  <c r="O84" i="2"/>
  <c r="O85" i="2"/>
  <c r="O208" i="2"/>
  <c r="O76" i="2"/>
  <c r="O109" i="2"/>
  <c r="O286" i="2"/>
  <c r="O104" i="2"/>
  <c r="O261" i="2"/>
  <c r="O262" i="2"/>
  <c r="O263" i="2"/>
  <c r="R244" i="2"/>
  <c r="R245" i="2"/>
  <c r="P11" i="6"/>
  <c r="R16" i="6" l="1"/>
  <c r="R246" i="2"/>
  <c r="O254" i="2"/>
  <c r="O253" i="2"/>
  <c r="O173" i="2"/>
  <c r="O252" i="2"/>
  <c r="O197" i="2"/>
  <c r="O251" i="2"/>
  <c r="O250" i="2"/>
  <c r="O249" i="2"/>
  <c r="O321" i="2"/>
  <c r="O152" i="2"/>
  <c r="O52" i="2"/>
  <c r="O172" i="2"/>
  <c r="O181" i="2"/>
  <c r="O248" i="2"/>
  <c r="O33" i="2"/>
  <c r="O302" i="2"/>
  <c r="O95" i="2"/>
  <c r="O153" i="2"/>
  <c r="O145" i="2"/>
  <c r="O185" i="2"/>
  <c r="O178" i="2"/>
  <c r="O168" i="2"/>
  <c r="O213" i="2"/>
  <c r="O28" i="2"/>
  <c r="O285" i="2"/>
  <c r="O167" i="2"/>
  <c r="O166" i="2"/>
  <c r="O324" i="2"/>
  <c r="O305" i="2"/>
  <c r="O30" i="2"/>
  <c r="O144" i="2"/>
  <c r="O165" i="2"/>
  <c r="O161" i="2"/>
  <c r="O273" i="2"/>
  <c r="O304" i="2"/>
  <c r="O57" i="2"/>
  <c r="O272" i="2"/>
  <c r="O143" i="2"/>
  <c r="O98" i="2"/>
  <c r="O313" i="2"/>
  <c r="O303" i="2"/>
  <c r="O99" i="2"/>
  <c r="O46" i="2"/>
  <c r="O54" i="2"/>
  <c r="O315" i="2"/>
  <c r="O312" i="2"/>
  <c r="O40" i="2"/>
  <c r="O17" i="2"/>
  <c r="O38" i="2"/>
  <c r="O15" i="2"/>
  <c r="O238" i="2"/>
  <c r="O186" i="2"/>
  <c r="O237" i="2"/>
  <c r="O202" i="2"/>
  <c r="O66" i="2"/>
  <c r="O45" i="2"/>
  <c r="O89" i="2"/>
  <c r="O90" i="2"/>
  <c r="O91" i="2"/>
  <c r="O72" i="2"/>
  <c r="O158" i="2"/>
  <c r="O203" i="2"/>
  <c r="O73" i="2"/>
  <c r="O149" i="2"/>
  <c r="O10" i="2"/>
  <c r="O11" i="2"/>
  <c r="O147" i="2"/>
  <c r="O229" i="2"/>
  <c r="O155" i="2"/>
  <c r="O156" i="2"/>
  <c r="O12" i="2"/>
  <c r="O5" i="2"/>
  <c r="O13" i="2"/>
  <c r="O14" i="2"/>
  <c r="O183" i="2"/>
  <c r="O74" i="2"/>
  <c r="O195" i="2"/>
  <c r="O59" i="2"/>
  <c r="O159" i="2"/>
  <c r="O281" i="2"/>
  <c r="O49" i="2"/>
  <c r="O322" i="2"/>
  <c r="O274" i="2"/>
  <c r="O275" i="2"/>
  <c r="O317" i="2"/>
  <c r="O227" i="2"/>
  <c r="O228" i="2"/>
  <c r="O308" i="2"/>
  <c r="O151" i="2"/>
  <c r="O276" i="2"/>
  <c r="O184" i="2"/>
  <c r="O211" i="2"/>
  <c r="O298" i="2"/>
  <c r="O289" i="2"/>
  <c r="O64" i="2"/>
  <c r="O88" i="2"/>
  <c r="O326" i="2"/>
  <c r="O55" i="2"/>
  <c r="O47" i="2"/>
  <c r="O242" i="2"/>
  <c r="O69" i="2"/>
  <c r="O101" i="2"/>
  <c r="O18" i="2"/>
  <c r="O19" i="2"/>
  <c r="O20" i="2"/>
  <c r="O241" i="2"/>
  <c r="O138" i="2"/>
  <c r="O266" i="2"/>
  <c r="O283" i="2"/>
  <c r="O117" i="2"/>
  <c r="O330" i="2"/>
  <c r="O118" i="2"/>
  <c r="O169" i="2"/>
  <c r="O327" i="2"/>
  <c r="O215" i="2"/>
  <c r="O329" i="2"/>
  <c r="O331" i="2"/>
  <c r="O325" i="2"/>
  <c r="O31" i="2"/>
  <c r="O216" i="2"/>
  <c r="O206" i="2"/>
  <c r="O75" i="2"/>
  <c r="O255" i="2"/>
  <c r="O174" i="2"/>
  <c r="O256" i="2"/>
  <c r="O294" i="2"/>
  <c r="O295" i="2"/>
  <c r="O296" i="2"/>
  <c r="O297" i="2"/>
  <c r="O328" i="2"/>
  <c r="O42" i="2"/>
  <c r="O16" i="2"/>
  <c r="O200" i="2"/>
  <c r="O301" i="2"/>
  <c r="O230" i="2"/>
  <c r="O231" i="2"/>
  <c r="O201" i="2"/>
  <c r="O43" i="2"/>
  <c r="O232" i="2"/>
  <c r="O65" i="2"/>
  <c r="O233" i="2"/>
  <c r="O314" i="2"/>
  <c r="O234" i="2"/>
  <c r="O235" i="2"/>
  <c r="O192" i="2"/>
  <c r="O96" i="2"/>
  <c r="O44" i="2"/>
  <c r="O97" i="2"/>
  <c r="O148" i="2"/>
  <c r="O236" i="2"/>
  <c r="O3" i="2"/>
  <c r="O139" i="2"/>
  <c r="O160" i="2"/>
  <c r="O188" i="2"/>
  <c r="O323" i="2"/>
  <c r="O56" i="2"/>
  <c r="O306" i="2"/>
  <c r="O142" i="2"/>
  <c r="O29" i="2"/>
  <c r="O150" i="2"/>
  <c r="O196" i="2"/>
  <c r="O93" i="2"/>
  <c r="O94" i="2"/>
  <c r="O212" i="2"/>
  <c r="O284" i="2"/>
  <c r="O37" i="2"/>
  <c r="O163" i="2"/>
  <c r="O164" i="2"/>
  <c r="O307" i="2"/>
  <c r="O244" i="2"/>
  <c r="O179" i="2"/>
  <c r="O171" i="2"/>
  <c r="O245" i="2"/>
  <c r="O319" i="2"/>
  <c r="O246" i="2"/>
  <c r="O318" i="2"/>
  <c r="O53" i="2"/>
  <c r="O180" i="2"/>
  <c r="O247" i="2"/>
  <c r="O182" i="2"/>
  <c r="O32" i="2"/>
  <c r="O320" i="2"/>
  <c r="O86" i="2"/>
  <c r="O133" i="2"/>
  <c r="O92" i="2"/>
  <c r="O87" i="2"/>
  <c r="O48" i="2"/>
  <c r="O22" i="2"/>
  <c r="O23" i="2"/>
  <c r="O4" i="2"/>
  <c r="O124" i="2"/>
  <c r="O269" i="2"/>
  <c r="O157" i="2"/>
  <c r="O122" i="2"/>
  <c r="O243" i="2"/>
  <c r="O70" i="2"/>
  <c r="O71" i="2"/>
  <c r="O187" i="2"/>
  <c r="O300" i="2"/>
  <c r="O21" i="2"/>
  <c r="O41" i="2"/>
  <c r="O6" i="2"/>
  <c r="O7" i="2"/>
  <c r="O8" i="2"/>
  <c r="O9" i="2"/>
  <c r="O199" i="2"/>
  <c r="O268" i="2"/>
  <c r="O27" i="2"/>
  <c r="O58" i="2"/>
  <c r="O189" i="2"/>
  <c r="O162" i="2"/>
  <c r="O267" i="2"/>
  <c r="O39" i="2"/>
  <c r="O24" i="2"/>
  <c r="O278" i="2"/>
  <c r="O226" i="2"/>
  <c r="O130" i="2"/>
  <c r="O146" i="2"/>
  <c r="O170" i="2"/>
  <c r="O190" i="2"/>
  <c r="O217" i="2"/>
  <c r="O277" i="2"/>
  <c r="O299" i="2"/>
  <c r="O191" i="2"/>
  <c r="O63" i="2"/>
  <c r="O36" i="2"/>
  <c r="O67" i="2"/>
  <c r="O68" i="2"/>
  <c r="O100" i="2"/>
  <c r="O121" i="2"/>
  <c r="O154" i="2"/>
  <c r="O316" i="2"/>
  <c r="O111" i="2"/>
  <c r="O25" i="2"/>
  <c r="O26" i="2"/>
  <c r="O204" i="2"/>
  <c r="O282" i="2"/>
  <c r="O112" i="2"/>
  <c r="O113" i="2"/>
  <c r="O114" i="2"/>
  <c r="O115" i="2"/>
  <c r="O116" i="2"/>
  <c r="O141" i="2"/>
  <c r="O177" i="2"/>
  <c r="O214" i="2"/>
  <c r="O290" i="2"/>
  <c r="O291" i="2"/>
  <c r="O292" i="2"/>
  <c r="O293" i="2"/>
  <c r="O140" i="2"/>
  <c r="O198" i="2"/>
</calcChain>
</file>

<file path=xl/sharedStrings.xml><?xml version="1.0" encoding="utf-8"?>
<sst xmlns="http://schemas.openxmlformats.org/spreadsheetml/2006/main" count="2761" uniqueCount="1010">
  <si>
    <t>rgb(0, 149, 64)</t>
  </si>
  <si>
    <t>#009540</t>
  </si>
  <si>
    <t>rgb(147, 192, 30)</t>
  </si>
  <si>
    <t>#93c01e</t>
  </si>
  <si>
    <t>rgb(210, 215, 0)</t>
  </si>
  <si>
    <t>#d2d700</t>
  </si>
  <si>
    <t>rgb(29, 29, 27)</t>
  </si>
  <si>
    <t>#1d1d1b</t>
  </si>
  <si>
    <t>ESQUEMA COLORES UNIA</t>
  </si>
  <si>
    <t>rgb(30,86,100)</t>
  </si>
  <si>
    <t>1E5664</t>
  </si>
  <si>
    <t>Internacional de formación de responsables de almazaras</t>
  </si>
  <si>
    <t>Luis Gonzaga Rallo Romero, Noureddine Ouazzani, Mª Lourdes Soria Herrera</t>
  </si>
  <si>
    <t>UCO - Prof. Emérito; Agro-pôle Olivier ENA Meknès. Maroc.; UNIA</t>
  </si>
  <si>
    <t>Olivicultura e industrias derivadas con énfasis en cultivo de tejidos y evaluación sensorial del aceite de oliva virgen extra</t>
  </si>
  <si>
    <t>4 ECTS</t>
  </si>
  <si>
    <t>Juan Manuel Caballero Reig, Mª Lourdes Soria Herrera</t>
  </si>
  <si>
    <t>IFAPA - Córdoba; UNIA</t>
  </si>
  <si>
    <t>UNJDG Tacna, Perú</t>
  </si>
  <si>
    <t>La activación del patrimonio cultural avileño: nuevos retos de planificación</t>
  </si>
  <si>
    <t>8 ECTS</t>
  </si>
  <si>
    <t>Lucía María Quintana Moreno, Antonio Ortega Ruiz</t>
  </si>
  <si>
    <t>Univ. Ciego de Ávila (Cuba) - Prof. Titular; UNIA</t>
  </si>
  <si>
    <t>Agencia Andaluza de Cooperación</t>
  </si>
  <si>
    <t>Fundamentos de física médica (14ª Edición)</t>
  </si>
  <si>
    <t>12 ECTS</t>
  </si>
  <si>
    <t>Damián Guirado Llorente</t>
  </si>
  <si>
    <t>Hospital Universitario San Cecilio</t>
  </si>
  <si>
    <t>Sociedad española de Física Médica</t>
  </si>
  <si>
    <t>Formación práctica en alergología para médicos de atención primaria</t>
  </si>
  <si>
    <t>1,5 ECTS</t>
  </si>
  <si>
    <t>Manuel Alcántara Villar</t>
  </si>
  <si>
    <t>Complejo Hospitalario de Jaén - Área Alergología</t>
  </si>
  <si>
    <t>GSK, Chiesi, Teva, Mundi Pharma, Termo Fisher, Novartis, Bial</t>
  </si>
  <si>
    <t>Guía canino en intervención asistida con perro</t>
  </si>
  <si>
    <t>9 ECTS</t>
  </si>
  <si>
    <t>Rafael Martos Montes, David Ordóñez Pérez</t>
  </si>
  <si>
    <t>UJA - Prof. Titular; "Perruneando" - Dir. Técnico</t>
  </si>
  <si>
    <t>Olivicultura de precisión. El futuro del cultivo del olivo</t>
  </si>
  <si>
    <t>10 ECTS</t>
  </si>
  <si>
    <t>Eduardo Morán Fagúndez, Fabiola Naranjo Ramírez</t>
  </si>
  <si>
    <t>Colegio Oficial de Biólogos de Andalucía - Decano; AULANED - Dir. Operaciones</t>
  </si>
  <si>
    <t>Curso de formación cualificada de Consejos Rectores de Cooperativas Agroalimentarias</t>
  </si>
  <si>
    <t>Antonio Guzmán Vico, Manuel Parras Rosa</t>
  </si>
  <si>
    <t>Cooperativas Agro-Alimentarias de Jaén - Gerente; UJA - Catedrático</t>
  </si>
  <si>
    <t>Caja Rural de Jaén y Diputación Provincial de Jaén</t>
  </si>
  <si>
    <t>CF Auditoría Tecnológica, de Seguridad y Legal de Sistemas de Información</t>
  </si>
  <si>
    <t>15 ECTS</t>
  </si>
  <si>
    <t>Joaquín Canca Cuenca, Lluis Alfons Ariño Martín</t>
  </si>
  <si>
    <t>UMA - Prof. Titular; Univ. Rovira i Virgili - Serv. Informática</t>
  </si>
  <si>
    <t>CRUE Universidades Españolas TIC</t>
  </si>
  <si>
    <t>CF para profesionales en Riesgo Cardiovascular e Hipertensión</t>
  </si>
  <si>
    <t>Francisco Javier Monteseirín Mateo</t>
  </si>
  <si>
    <t>US - Prof. Titular</t>
  </si>
  <si>
    <t>Módulo de Interpretación Orquestal. Primer Trimestre</t>
  </si>
  <si>
    <t>Israel Sánchez López</t>
  </si>
  <si>
    <t>Conservatorio Sup. Música "Manuel Castillo" (Sevilla) - Director</t>
  </si>
  <si>
    <t>Módulo de Interpretación Orquestal. Segundo trimestre 2017-18</t>
  </si>
  <si>
    <t>Fundación Barenboin-Said</t>
  </si>
  <si>
    <t>II Escuela virtual de cultura emprendedora</t>
  </si>
  <si>
    <t>50 horas</t>
  </si>
  <si>
    <t>Juan de Dios Jiménez Aguilera, David Patiño Rodríguez</t>
  </si>
  <si>
    <t>UGR - Catedrático; US - Prof. Contratado Doctor</t>
  </si>
  <si>
    <t>Consejería de Economía y Conocimiento / Consejería de Educación</t>
  </si>
  <si>
    <t>Curso de Profesionalización en Contabilidad Financiera para Economistas 5ª</t>
  </si>
  <si>
    <t>60 horas</t>
  </si>
  <si>
    <t>Manuel Orta Pérez</t>
  </si>
  <si>
    <t>Colegio de Economistas de Sevilla</t>
  </si>
  <si>
    <t>II Curso de Expertos en Riesgo CV e Hipertensión</t>
  </si>
  <si>
    <t>7 ECTS</t>
  </si>
  <si>
    <t>Laboratorios BIAL</t>
  </si>
  <si>
    <t>I Curso de actualización en enfermedades respiratorias</t>
  </si>
  <si>
    <t>II Curso de actualización en enfermedades respiratorias</t>
  </si>
  <si>
    <t>III Curso de actualización en enfermedades respiratorias</t>
  </si>
  <si>
    <t>IV Curso de actualización en enfermedades respiratorias</t>
  </si>
  <si>
    <t>Cómo financiar mi actividad de divulgación científica con fondos europeos</t>
  </si>
  <si>
    <t>75 horas</t>
  </si>
  <si>
    <t>Ana Hidalgo López</t>
  </si>
  <si>
    <t>CSIC - Oficina de Programas Europeos</t>
  </si>
  <si>
    <t>La comunicación y la cultura en Iberoamérica</t>
  </si>
  <si>
    <t>Diana Elisa González Calderón</t>
  </si>
  <si>
    <t>Univ. Autónoma del Estado de México - Prof. Investigadora</t>
  </si>
  <si>
    <t>LaLiga Fair Play Social: cómo aportar valor desde la responsabilidad social</t>
  </si>
  <si>
    <t>Roberto Fernández Villarino</t>
  </si>
  <si>
    <t>UHU - Prof. Asociado</t>
  </si>
  <si>
    <t>Fundación del Futbol Profesional / Gaudia Formación S.L.</t>
  </si>
  <si>
    <t>Auto-producción de vídeos educativos para e-learning</t>
  </si>
  <si>
    <t>25 horas</t>
  </si>
  <si>
    <t>Diseño y creación de presentaciones multimedia/interactivas eficaces</t>
  </si>
  <si>
    <t>Tutorización en e-learning: pautas de interacción con alumnos</t>
  </si>
  <si>
    <t>Gamificación y aprendizaje: casos prácticos, ideas y herramientas en Moodle</t>
  </si>
  <si>
    <t>SEDE</t>
  </si>
  <si>
    <t>AÑO</t>
  </si>
  <si>
    <t>PROGRAMA</t>
  </si>
  <si>
    <t>EDICIONES</t>
  </si>
  <si>
    <t>TÍTULO</t>
  </si>
  <si>
    <t>CARGA LECTIVA EN HORAS</t>
  </si>
  <si>
    <t>DIRECCIÓN NOMBRE</t>
  </si>
  <si>
    <t>DIRECCIÓN FILIACIÓN</t>
  </si>
  <si>
    <t>ENTIDAD COLABORADORA</t>
  </si>
  <si>
    <t>FORM. CONTINUA</t>
  </si>
  <si>
    <t xml:space="preserve">UCO </t>
  </si>
  <si>
    <t>US</t>
  </si>
  <si>
    <t>OTRAS ORGANIZACIONES</t>
  </si>
  <si>
    <t>UJA</t>
  </si>
  <si>
    <t>UMA</t>
  </si>
  <si>
    <t>UGR</t>
  </si>
  <si>
    <t>UHU</t>
  </si>
  <si>
    <t>Understanding the beneficial role of the microbiota in animals and plants</t>
  </si>
  <si>
    <t>Univ. Michigan – Medical School; Max Planck Institute for Plant Breeding Research (Germany)</t>
  </si>
  <si>
    <t>Adaptación varietal y cambio climático en olivo: del reposo invernal a la floración</t>
  </si>
  <si>
    <t>Fernando Pliego Alfaro, Luis Gonzaga Rallo Romero</t>
  </si>
  <si>
    <t>UMA - Prof. Titular; UCO - Emérito</t>
  </si>
  <si>
    <t>Noncoding RNAmediated metabolic regulation in health and disease</t>
  </si>
  <si>
    <t>Carlos Fernández Hernando, Santiago Lamas Peláez</t>
  </si>
  <si>
    <t>Yale Univ. School of Medecine - Investigador; Centro de Biología Molecular "Severo Ochoa" (CSIC-UAM) - Investigador</t>
  </si>
  <si>
    <t>Chromosomal instability: from molecular mechanisms to disease</t>
  </si>
  <si>
    <t>Guillermo De Cárcer Díez, Pablo Huertas Sánchez, Andrés Joaquín Lopez Contreras</t>
  </si>
  <si>
    <t>CNIO (Madrid); US; Univ. Copenhagen</t>
  </si>
  <si>
    <t>Seminario Internacional al-Muwahhidun. El despertar del califato almohade</t>
  </si>
  <si>
    <t>3 ECTS</t>
  </si>
  <si>
    <t>Dolores Villalba Sola</t>
  </si>
  <si>
    <t>Patronato de La Alhambra y Generalife</t>
  </si>
  <si>
    <t>Restauración del Patrimonio Islámico</t>
  </si>
  <si>
    <t>Julia Ramos Molina</t>
  </si>
  <si>
    <t>Julia Ramos Restauración del Patrimonio, S.L.</t>
  </si>
  <si>
    <t>Patrimonio arqueológico y mujeres: redibujando el pasado</t>
  </si>
  <si>
    <t>2,4 ECTS</t>
  </si>
  <si>
    <t>Ana Belén Herranz Sánchez, Carmen Rísquez Cuenca, Margarita Sánchez Romero</t>
  </si>
  <si>
    <t>Autónoma – Museo Ibero (Personal técnico); UJA; UGR - Prof. Titular</t>
  </si>
  <si>
    <t>UGR, Grupo investigación HUM-1904, UJA (Inst. Univ. de Invest. de Arqu. Ibérica)</t>
  </si>
  <si>
    <t>Ciencia y tecnología en la restauración de la materialidad: el caso de la Alhambra</t>
  </si>
  <si>
    <t>Antonio Ruiz Sánchez, Eduardo Manuel Sebastián Pardo</t>
  </si>
  <si>
    <t>Patronato de La Alhambra y Generalife - Jefe de Servicio de Conservación y Protección; UGR – Catedrático</t>
  </si>
  <si>
    <t>Carbon nanomaterials and nanocomposites</t>
  </si>
  <si>
    <t>2 ECTS</t>
  </si>
  <si>
    <t>Francisco Carrasco Marín, Agustín Francisco Pérez Cadenas</t>
  </si>
  <si>
    <t>UGR - Catedrático; UGR - Prof. Titular</t>
  </si>
  <si>
    <t>VIII Encuentros unidades técnicas de calidad de las universidades andaluzas</t>
  </si>
  <si>
    <t>1 ECTS</t>
  </si>
  <si>
    <t>José Ignacio García Pérez</t>
  </si>
  <si>
    <t>UPO - Prof. Titular</t>
  </si>
  <si>
    <t>Los yacimientos arqueopaleontológicos de Orce: su significado e importancia</t>
  </si>
  <si>
    <t>Cecilio Barroso Ruiz</t>
  </si>
  <si>
    <t>Presidente FIPEH</t>
  </si>
  <si>
    <t>Análisis sensorial de aceite de oliva virgen extra. Aromas y sabores de la...</t>
  </si>
  <si>
    <t>María Soledad Román Herrera</t>
  </si>
  <si>
    <t>Centro de Interpretación Olivar y Aceite Comarca de La Loma</t>
  </si>
  <si>
    <t>De Nueva España a México: el universo musical mexicano entre centenarios</t>
  </si>
  <si>
    <t>Javier Marín López</t>
  </si>
  <si>
    <t>UJA - Prof. Titular</t>
  </si>
  <si>
    <t>Formación en coagulopatías</t>
  </si>
  <si>
    <t>2,1 ECTS</t>
  </si>
  <si>
    <t>Mª Teresa Álvarez Román, Mª Inmaculada Soto Ortega</t>
  </si>
  <si>
    <t>Hospital Univ. La Paz (Madrid); Hospital Univ. Central de Asturias (Oviedo)</t>
  </si>
  <si>
    <t>Novo Nordisk</t>
  </si>
  <si>
    <t>Avances en salud sexual y reproductiva: gestación subrogada/vientres de alquiler</t>
  </si>
  <si>
    <t>0,7 ECTS</t>
  </si>
  <si>
    <t>Mª Ángeles Fernández Martínez, Mª Casilda Velasco Juez</t>
  </si>
  <si>
    <t>Hospital Universitario de Valme; UGR - Investigadora</t>
  </si>
  <si>
    <t>Jornadas sobre comercio exterior</t>
  </si>
  <si>
    <t>Daniel Coronado Guerrero</t>
  </si>
  <si>
    <t>UCA - Catedrático</t>
  </si>
  <si>
    <t>IX Jornadas sobre El ciclo integral del agua</t>
  </si>
  <si>
    <t>1,2 ECTS</t>
  </si>
  <si>
    <t>Francisco Javier Lechuga Arias</t>
  </si>
  <si>
    <t>Diputación Provincial de Jaén (Director adjunto – Servicios Municipales)</t>
  </si>
  <si>
    <t>Dip. Prov. de Jaén, Ayto. de Baeza, Somajasa</t>
  </si>
  <si>
    <t>Jornadas Técnicas. Principales retos en la gestión y protección jurídica del patrimonio histórico</t>
  </si>
  <si>
    <t>Antonio Luis Fernández Mallol</t>
  </si>
  <si>
    <t>Letrado Jefe de Servicio Jurídico Provincial de Granada (Consejería de Presidencia)</t>
  </si>
  <si>
    <t>II Campus Internacional de Arqueología Bedmar Prehistórico</t>
  </si>
  <si>
    <t>José Antonio Riquelme Cantal, Marco Antonio Bernal Gómez</t>
  </si>
  <si>
    <t>UCO - Prof. Ayudante Doctor; Fund. Inst. Investigación de Prehistoria y Evolución Humana (FIPEH)</t>
  </si>
  <si>
    <t>Ayto. de Bedmar-Garcíez, Diputación Provincial de Jaén y Caja Rural de Jaén</t>
  </si>
  <si>
    <t>De qué hablamos cuando hablamos de amor</t>
  </si>
  <si>
    <t>Roberto García Quintana</t>
  </si>
  <si>
    <t>Escuela Sup. Arte Dramático de Sevilla - Catedrático Emérito</t>
  </si>
  <si>
    <t>Seguimos construyendo el personaje...</t>
  </si>
  <si>
    <t>Dramaturgia actoral: reescritura e interpretación de textos clásicos</t>
  </si>
  <si>
    <t>El actor frente al clown</t>
  </si>
  <si>
    <t>Seminario Internacional, Polícia, Diversidad y Educación en Derechos</t>
  </si>
  <si>
    <t>Miguel Jesús Agudo Zamora</t>
  </si>
  <si>
    <t>UCO - Catedrático</t>
  </si>
  <si>
    <t>Seminario de la Historia Social Única Electrónica</t>
  </si>
  <si>
    <t>5 horas</t>
  </si>
  <si>
    <t>UNIA</t>
  </si>
  <si>
    <t>Junta de Andalucía</t>
  </si>
  <si>
    <t>Observatorio Flamenco desde las Bellas Artes</t>
  </si>
  <si>
    <t>Inmaculada Bustos Casanova, Ildefonso Vergara Camacho</t>
  </si>
  <si>
    <t>International Studies Abroad ISA - Coordinadora Cultural; Cadena Ser Andalucía - Director Comercial</t>
  </si>
  <si>
    <t>La Bienal de Flamenco Sevilla, ENDESA, Fundación CAJASOL, Fundación CRUZCAMPO</t>
  </si>
  <si>
    <t>Seminario Itálica en sus imágenes a través de la historia</t>
  </si>
  <si>
    <t>Concepción Cobreros Vime</t>
  </si>
  <si>
    <t>CIVISUR</t>
  </si>
  <si>
    <t>Jornadas sobre Comercio Exterior</t>
  </si>
  <si>
    <t>10 horas</t>
  </si>
  <si>
    <t>Banco de Santander</t>
  </si>
  <si>
    <t>Jornada de voluntariado medioambiental</t>
  </si>
  <si>
    <t>6 horas</t>
  </si>
  <si>
    <t>Miriam Navarro Díaz</t>
  </si>
  <si>
    <t>Asociación Andaraje e Hipotenusa - Directora de Proyectos</t>
  </si>
  <si>
    <t>El mercado de trabajo en 2030: Gestionando con éxito los nuevos retos</t>
  </si>
  <si>
    <t>4 horas</t>
  </si>
  <si>
    <t>XVII Festival de Música Renacentista y Barroca de Vélez Blanco (Almería)</t>
  </si>
  <si>
    <t>47 horas</t>
  </si>
  <si>
    <t>Fernando Martínez López</t>
  </si>
  <si>
    <t>UAL - Catedrático</t>
  </si>
  <si>
    <t>Ayto. de Velez Blanco, UAL</t>
  </si>
  <si>
    <t>Taller de diseño de exposiciones virtuales en Exploria-Ciencia</t>
  </si>
  <si>
    <t>Teresa Cruz Sánchez</t>
  </si>
  <si>
    <t>Fundación Descubre - Directora</t>
  </si>
  <si>
    <t>Estrategias sindicales para la extensión de derechos</t>
  </si>
  <si>
    <t>Rafael Gómez Gordillo, José Venerando Blanco Domínguez</t>
  </si>
  <si>
    <t>UPO - Prof. Titular; CCOO Andalucía - Srio. Gral. Fed. Enseñanza</t>
  </si>
  <si>
    <t>IV Seminario sobre Geología y minería de recursos minerales</t>
  </si>
  <si>
    <t>Juan Manuel Pons Pérez, Reinaldo Sáez Ramos, Gabriel Ruiz de Almodóvar Sel</t>
  </si>
  <si>
    <t>MATSA - Dir. Dpto. Exploración; UHU - Catedrático; UHU - Prof. Titular</t>
  </si>
  <si>
    <t>Encuentro científico internacional en física nuclear. La Rábida 2018</t>
  </si>
  <si>
    <t>30 horas</t>
  </si>
  <si>
    <t>José Enrique García Ramos</t>
  </si>
  <si>
    <t>UHU - Profes. Tilular</t>
  </si>
  <si>
    <t>XIV Jornadas de Historia sobre el Descubrimiento de América</t>
  </si>
  <si>
    <t>Eduardo García Cruzado</t>
  </si>
  <si>
    <t>Ayto. Palos de la Frontera - Técnico de Archivo, Museo y Patrimonio</t>
  </si>
  <si>
    <t>Jornada sobre Participación y voluntariado ambiental</t>
  </si>
  <si>
    <t>Consejería de Igualdad y Servicios Sociales</t>
  </si>
  <si>
    <t>Jornadas sobre Comercio exterior</t>
  </si>
  <si>
    <t>Banco Santander y UCA</t>
  </si>
  <si>
    <t>Jornada sobre Régimen jurídico de los espacios marinos y litorales</t>
  </si>
  <si>
    <t>15 horas</t>
  </si>
  <si>
    <t>José Zamorano Wisnes</t>
  </si>
  <si>
    <t>I Jornadas de Emprendimiento UNIA. Creación de empresas y oportunidades de negocio</t>
  </si>
  <si>
    <t>8 horas</t>
  </si>
  <si>
    <t>Consejería de Conocimiento, Investigación y Universidad</t>
  </si>
  <si>
    <t>Seminario sobre el Servicio esencial del agua</t>
  </si>
  <si>
    <t>El arte mecánico. Dejar de ser original.</t>
  </si>
  <si>
    <t>Museo Picasso</t>
  </si>
  <si>
    <t>UPO</t>
  </si>
  <si>
    <t>UCA</t>
  </si>
  <si>
    <t>UAL</t>
  </si>
  <si>
    <t>Gab+G32:G50riel Núñez Ollero, Paul Schulze-Lefert</t>
  </si>
  <si>
    <t>La poesía, una forma de resistencia</t>
  </si>
  <si>
    <t>Juan Carlos Abril Palacios</t>
  </si>
  <si>
    <t>UGR - Prof. Contratado Doctor</t>
  </si>
  <si>
    <t>Centro Andaluz de Las Letras</t>
  </si>
  <si>
    <t>Calidad diferenciada del patrimonio gastronómico andaluz</t>
  </si>
  <si>
    <t>Antonio Marín Garrido</t>
  </si>
  <si>
    <t>Delegación de salud de Jaén / Real Academia de Ciencias Veterinarias de Andalucía Oriental (RACVAO) - Presidente</t>
  </si>
  <si>
    <t>Consejo Andaluz de Veterinarios – Col. Vet. Jaén – Col. Vet. Córdoba – Col. Vet. Almería – Col. Vet. Málaga - RAVAO</t>
  </si>
  <si>
    <t>Métodos y técnicas instrumentales con Stata</t>
  </si>
  <si>
    <t>María Ángeles Sánchez Domínguez</t>
  </si>
  <si>
    <t>UGR - Prof. Titular</t>
  </si>
  <si>
    <t>Grupo Investigación SEJ-340 (UGR) – ERICES (U. Valencia)</t>
  </si>
  <si>
    <t>El sector agroalimentario del 2030: agroindustria 4.0 y economía verde</t>
  </si>
  <si>
    <t>Manuel Barneo Alcántara, María Ángeles Pérez Ruiz</t>
  </si>
  <si>
    <t>Consultor Senior, Ingeniero Agrónomo, Máster FREELANCE; Diputación de Granada - Técnico Sup. Desarrollo, Consutora</t>
  </si>
  <si>
    <t>Colegio de Ingenieros Agrónomos de Andalucía – Smart Flight, S.L.</t>
  </si>
  <si>
    <t>Nuevas tendencias educativas en Educación Física</t>
  </si>
  <si>
    <t>Rafael Jorge Moreno Del Castillo, Juan Antonio Párraga Montilla</t>
  </si>
  <si>
    <t>UJA - Prof. Titular; UJA - Prof. Titular</t>
  </si>
  <si>
    <t>Dpto. Didáctica de la Expresión Musical, Plástica y Corporal (UJA)</t>
  </si>
  <si>
    <t>Reforma constitucional y autonomía local</t>
  </si>
  <si>
    <t>Gerardo Ruiz-Rico Ruiz, Manuel Zafra Víctor</t>
  </si>
  <si>
    <t>UJA - Catedrático; UGR - Prof. Titular</t>
  </si>
  <si>
    <t>Dip. Prov. Jaén – Centro de estudios sociales y jurídicos Sur de Europa – Grupo investigación SEJ 173</t>
  </si>
  <si>
    <t>Talleres para enseñar español a inmigrantes</t>
  </si>
  <si>
    <t>Aurelio Ríos Rojas, Guadalupe Ruiz Fajardo</t>
  </si>
  <si>
    <t>UGR - Prof. Titular; Univ. Columbia (EEUU)</t>
  </si>
  <si>
    <t>Instituto Cervantes</t>
  </si>
  <si>
    <t>Desarrollo y cambio rural en la Unión Europea. LEADER 2007-2013</t>
  </si>
  <si>
    <t>Eugenio Cejudo García, Francisco Antonio Navarro Valverde</t>
  </si>
  <si>
    <t>UGR; UGR - Prof. Contratado Doctor</t>
  </si>
  <si>
    <t>Grupo investigación HUM 355 "Dinámicas espaciales y Ordenación del Territorio en Andalucía"</t>
  </si>
  <si>
    <t>El futuro de las pensiones a debate: retos y alternativas para su sostenibilidad</t>
  </si>
  <si>
    <t>Cristóbal Molina Navarrete, Isabel María Villar Cañada</t>
  </si>
  <si>
    <t>UJA - Catedrático; UJA</t>
  </si>
  <si>
    <t>Fundación Largo Caballero</t>
  </si>
  <si>
    <t>El abordaje de casos clínicos desde las terapias contextuales</t>
  </si>
  <si>
    <t>Manuel Calvillo Mazarro, Miguel Ángel López Bermúdez</t>
  </si>
  <si>
    <t>Centro de Psicología CEPSI; CEPSI, Psicólogos Clínicos</t>
  </si>
  <si>
    <t>CEPSI Psicólogos</t>
  </si>
  <si>
    <t>Comercialización de los aceites de oliva en un entorno globalizado. Estrategias promocionales y nuevas tecnologías</t>
  </si>
  <si>
    <t>Encarnación Moral Pajares, Trinidad Vázquez Ruano</t>
  </si>
  <si>
    <t>UJA - Prof. Titular; UJA - Prof. Contratado Doctor</t>
  </si>
  <si>
    <t>Dip. Prov. Jaén – ICEX-Andalucía – Extenda – Cámara Oficial de Comercio e Industria de Andújar – Aula de Internacionalización (UJA) – Oleocampo, SCA – Grupo Interóleo – Legal Label Your Security, SL – Castillo de Canena – Aceites Picualia – Aceites Guadalquivir, SCA – Cooperativa San Juan -  Cabello x Mure</t>
  </si>
  <si>
    <t>Valorización de los subproductos del olivar. Una estrategia de mejora competitiva</t>
  </si>
  <si>
    <t>José Antonio La Cal Herrera, Juan Vilar Hernández</t>
  </si>
  <si>
    <t>UJA - Prof. Asociado; Consultor estratégico, Consejero Delegado en Juan Vilar Consultores Estratégicos S.L.</t>
  </si>
  <si>
    <t>Grupo Oleícola Jaén – Bioliza – Juan Vilar Consultores Estratégicos S.L.</t>
  </si>
  <si>
    <t>La voz de la experiencia. Claves para un envejecimiento feliz</t>
  </si>
  <si>
    <t>Juan Manuel de Faramiñán Gilbert, Juana Pérez Villar</t>
  </si>
  <si>
    <t>Fac. Trabajo Social (UJA)</t>
  </si>
  <si>
    <t>Corrupción y fraude en el deporte. Respuestas jurídicas</t>
  </si>
  <si>
    <t>Ignacio Francisco Benítez Ortúzar</t>
  </si>
  <si>
    <t>UJA - Catedrático</t>
  </si>
  <si>
    <t>Grupo investigación SEJ 428 – Fac. CC .Soc. y Juríd. UJA</t>
  </si>
  <si>
    <t>Estrategias para una oleicultura más competitiva en un mercado global</t>
  </si>
  <si>
    <t>José Antonio Gómez-Limón Rodríguez, Manuel Parras Rosa</t>
  </si>
  <si>
    <t>UCO - Catedrático; UJA - Catedrático</t>
  </si>
  <si>
    <t>Cajamar Caja Rural</t>
  </si>
  <si>
    <t>Fisioterapia integrativa</t>
  </si>
  <si>
    <t>Antonio Martínez Amat</t>
  </si>
  <si>
    <t>Biotronic Advanced Develops – Fisiosalud Élite</t>
  </si>
  <si>
    <t>La Alhambra, la música y las artes (II): del Barroco al Clasicismo (siglos XVII y XVIII)</t>
  </si>
  <si>
    <t>Joaquín López González, Antonio Martín Moreno</t>
  </si>
  <si>
    <t>UGR - Prof. Titular; UGR - Catedrático</t>
  </si>
  <si>
    <t>Salud sexual y reproductiva y desarrollo desde un enfoque de género y derechos humanos</t>
  </si>
  <si>
    <t>Antonio Frías Osuna, María Casilda Velasco Juez</t>
  </si>
  <si>
    <t>UJA - Prof. Titular; UGR - Investigador</t>
  </si>
  <si>
    <t>Medicus Mundi Sur</t>
  </si>
  <si>
    <t>Renta mínima de inserción: de la reflexión a la práctica</t>
  </si>
  <si>
    <t>Eva Funes Jiménez, María Peinado Martínez</t>
  </si>
  <si>
    <t>Trabajadora Social - Agencia de Servicios Sociales y Atención a la Dependencia; Diputación de Jaén</t>
  </si>
  <si>
    <t>Colegio Oficial de Trabajo Social de Jaén</t>
  </si>
  <si>
    <t>Preparador laboral y personal de apoyo sociolaboral para colectivos en riesgo de exclusión social</t>
  </si>
  <si>
    <t>20 horas</t>
  </si>
  <si>
    <t>Eva Sotomayor Morales</t>
  </si>
  <si>
    <t>CSIC - Directora del Banco de Datos, UJA - Prof. Contratada Doctora</t>
  </si>
  <si>
    <t>Aprompsi Jaén – UniverDi</t>
  </si>
  <si>
    <t>El toro bravo en el origen, la evolución y la conservación del patrimonio natural y cultural</t>
  </si>
  <si>
    <t>Luis Francisco Esplá Mateo, Lope Morales Arias</t>
  </si>
  <si>
    <t>Torero; Del. Prov. Consejería de Economía, Innovación, Ciencia y Empleo</t>
  </si>
  <si>
    <t>Col. Vet. Jaén – Federación Taurina de Jaén - Grupo M&amp;T Impresores – Pópulo Servicios Turísticos – Cons. Gen. de Col. Vet. España</t>
  </si>
  <si>
    <t>Entidades locales, control interno y control externo: estado de la cuestión</t>
  </si>
  <si>
    <t>Enrique Javier Benítez Palma</t>
  </si>
  <si>
    <t>Consejero de la Cámara de cuentas de Andalucía</t>
  </si>
  <si>
    <t>Cómo emprender de forma rentable desde el primer día</t>
  </si>
  <si>
    <t>José Castro Mora</t>
  </si>
  <si>
    <t>Fundación Persán - Gerente</t>
  </si>
  <si>
    <t>Fundación PERSÁN</t>
  </si>
  <si>
    <t>¿Última ratio, única ratio o prima ratio de la intervención penal en la lucha contra la violencia de género?</t>
  </si>
  <si>
    <t>María Milagros Acale Sánchez</t>
  </si>
  <si>
    <t>UCA - Catedrática</t>
  </si>
  <si>
    <t>Instituto Andaluz Interuniversitario de Criminología / UCA</t>
  </si>
  <si>
    <t>El futuro de los drones: Robótica aérea</t>
  </si>
  <si>
    <t>Aníbal Ollero Baturone, Begoña Chiquinquirá Arrue Ullés</t>
  </si>
  <si>
    <t>US - Catedrático; US - Prof. Contratada Doctora</t>
  </si>
  <si>
    <t>Escritura creativa: Imaginación y fantasía</t>
  </si>
  <si>
    <t>Manuel Ángel Vázquez Medel</t>
  </si>
  <si>
    <t>US - Catedrático</t>
  </si>
  <si>
    <t>Fosfoyesos: de su evaluación ambiental como residuo a su revalorización como recurso</t>
  </si>
  <si>
    <t>Rafael Pérez López</t>
  </si>
  <si>
    <t>UHU - Prof. Contratado Doctor</t>
  </si>
  <si>
    <t>Captura CO2 S.L. / AIQB</t>
  </si>
  <si>
    <t>Sociedad de la información y derecho</t>
  </si>
  <si>
    <t>Florentino Gregorio Ruíz Yamuza</t>
  </si>
  <si>
    <t>Consejo General del Poder Judicial - Audiencia Provincial de Huelva</t>
  </si>
  <si>
    <t>Colegio de Abogados de Huelva</t>
  </si>
  <si>
    <t>Escritura de novela</t>
  </si>
  <si>
    <t>Andrés Nadal Mínguez</t>
  </si>
  <si>
    <t>Escuela de Escritores de Escribel, S.L. - Director</t>
  </si>
  <si>
    <t>Retos de las economías rurales en el siglo XXI. El papel del desarrollo local.</t>
  </si>
  <si>
    <t>María Teresa Jiménez Díaz, Juan Antonio Márquez Domínguez</t>
  </si>
  <si>
    <t>Mancomunidad de Desarrollo Condado de Huelva - Gerenta; UHU - Catedrático</t>
  </si>
  <si>
    <t>Mancomunidad Desarrollo Condado de Huelva / Desarrollo del Condado S.A. / ACP Cercania Consultores S.L. / Ayto. de Niebla / Asociación para el Desarrollo del Condado de Niebla</t>
  </si>
  <si>
    <t>Retos contemporáneos en relaciones internacionales: prácticas diplomáticas, dinámicas de seguridad y cultura</t>
  </si>
  <si>
    <t>Fernando López Mora</t>
  </si>
  <si>
    <t xml:space="preserve">UCO - Prof. Titular </t>
  </si>
  <si>
    <t>Cátedra UNESCO de Resolución de Conflictos UCO / Grupo de Investigación HUM 808 UCO</t>
  </si>
  <si>
    <t>Arteterapia para la gestión emocional</t>
  </si>
  <si>
    <t>Pilar María Domínguez Toscano</t>
  </si>
  <si>
    <t xml:space="preserve">UHU - Prof. Titular </t>
  </si>
  <si>
    <t>Asociación Andaluza de Arteterapia</t>
  </si>
  <si>
    <t>Inteligencia emocional y salud</t>
  </si>
  <si>
    <t>Pedro Sáenz-López Buñuel</t>
  </si>
  <si>
    <t>UHU - Catedrático</t>
  </si>
  <si>
    <t>Sociedad Española de Medicina de Familia y Comunitaria - Grupo programa Comunicación y Salud / Fundación SHE - Obra Social "La Caixa"</t>
  </si>
  <si>
    <t>De la viña a la bodega: los mundos del vino</t>
  </si>
  <si>
    <t>Enrique Torres Álvarez</t>
  </si>
  <si>
    <t>UHU - Prof. Titular</t>
  </si>
  <si>
    <t>Consejo Regulador D.O. Condado de Huelva / Cátedra del Vino UHU</t>
  </si>
  <si>
    <t>Cambio climático, ciudades y ciudadanía</t>
  </si>
  <si>
    <t>Manuel Enrique Figueroa Clemente</t>
  </si>
  <si>
    <t>Diputación Provincial de Huelva</t>
  </si>
  <si>
    <t>Traducción, interculturalidad y comunicación</t>
  </si>
  <si>
    <t>Nagwa Gamal Mehrez</t>
  </si>
  <si>
    <t>Univ. Ain-Shams, El Cairo - Catedrática</t>
  </si>
  <si>
    <t>La asistencia sanitaria a la infancia en las crisis humanitarias.</t>
  </si>
  <si>
    <t>Pilar Estébanez Estébanez</t>
  </si>
  <si>
    <t>Sociedad Española de Medicina Humanitaria</t>
  </si>
  <si>
    <t xml:space="preserve">SEMU / Instituto Hispalense de Pediatríca / Centro de Especialidades Pediátricas                      </t>
  </si>
  <si>
    <t>Oportunidades de negocio en un mundo digital. Creación y aceleración de empresas.</t>
  </si>
  <si>
    <t>Adela de Mora Muñoz</t>
  </si>
  <si>
    <t>Andalucía Emprende, Fundación Pública Andaluza - Dir. Provincial de Huelva</t>
  </si>
  <si>
    <t>Telefónica Open Future / Programa Minerva Vodafone / Play Station Talents / Andalucía Emprende, Fundación Pública Andaluza</t>
  </si>
  <si>
    <t>Inteligencia artificial. Fundamentos y aplicaciones.</t>
  </si>
  <si>
    <t>José Manuel Andújar Márquez</t>
  </si>
  <si>
    <t>Autoridad Portuaria de Huelva</t>
  </si>
  <si>
    <t>El modelo educativo del Proyecto Roma: teoría y práctica</t>
  </si>
  <si>
    <t>Miguel López Melero</t>
  </si>
  <si>
    <t>UMA - Catedrático</t>
  </si>
  <si>
    <t>Proyecto Roma</t>
  </si>
  <si>
    <t>La sostenibilidad en la industria de procesos</t>
  </si>
  <si>
    <t>Valentín González García, Juan José Rodríguez Jiménez</t>
  </si>
  <si>
    <t>UAM - Prof. Contratado Doctor; UAM - Catedrático</t>
  </si>
  <si>
    <t xml:space="preserve"> </t>
  </si>
  <si>
    <t>Agenda 2030 para el desarrollo sostenible: un proceso de transformación mundial</t>
  </si>
  <si>
    <t>María del Carmen García Peña</t>
  </si>
  <si>
    <t>Fundación CIEDES - Directora Gerente</t>
  </si>
  <si>
    <t>CIFAL Málaga / FEMP (Federación española de municipios y provincias) / Fundación CIEDES / Fundación Unicaja</t>
  </si>
  <si>
    <t>Cooperación entre España y Marruecos en materias de inmigración, terrorismo y lucha contra la radicalización</t>
  </si>
  <si>
    <t>María del Pilar Rangel Rojas</t>
  </si>
  <si>
    <t>UMA - Prof. Asociado</t>
  </si>
  <si>
    <t>CIFAL Málaga</t>
  </si>
  <si>
    <t>El modelo de ciudades turísticas a debate. Seguridad, turistificación y marca territorio</t>
  </si>
  <si>
    <t>Elena de los Reyes Cruz Ruiz, Elena Ruiz Romero de la Cruz, Rafael Vidal Delgado</t>
  </si>
  <si>
    <t>UMA - Ayudante Doctor; UMA - Prof. Titular; Foro para la Paz en el Mediterráneo - Dir. Gral.</t>
  </si>
  <si>
    <t>CIFAL Málaga / Foro para la Paz en el Mediterráneo</t>
  </si>
  <si>
    <t>Retos del derecho social ante nuevas necesidades: pensiones, familia, deslocalización</t>
  </si>
  <si>
    <t>Francisco Adolfo Vila Tierno</t>
  </si>
  <si>
    <t>UMA - Prof. Titular</t>
  </si>
  <si>
    <t>Excmo. Colegio Oficial Graduados Sociales de Málaga y Melilla</t>
  </si>
  <si>
    <t>Las ciudades como motor del cambio de modelo energético</t>
  </si>
  <si>
    <t>Mariano Sidrach de Cardona Ortín</t>
  </si>
  <si>
    <t>ANPIER (Asociación nacional de productores de energía fotovoltaica / FER (Fundación de Renovables) / Observatorio de Medioambiente Urbano. OMAU del Ayto. de Málaga</t>
  </si>
  <si>
    <t>Las 5 W del deporte femenino</t>
  </si>
  <si>
    <t>Agustín Alejandro Rivera Hernández</t>
  </si>
  <si>
    <t>UNICAJA</t>
  </si>
  <si>
    <t>España de reformas: entre el pacto constituyente, lo urgente y lo importante</t>
  </si>
  <si>
    <t>Luis Ignacio Gordillo Pérez</t>
  </si>
  <si>
    <t>Univ. Deusto - Prof. Titular</t>
  </si>
  <si>
    <t>Ministerio de Economía, industria y competitividad / Universidad de Deusto</t>
  </si>
  <si>
    <t>¿Cómo afrontar el Cambio Climático en las ciudades mediterráneas? Herramientas de gestión y soluciones basadas en la Naturaleza</t>
  </si>
  <si>
    <t>Ángel Enrique Salvo Tierra</t>
  </si>
  <si>
    <t>UICN (Unión internacional para la conservación de la naturaleza)</t>
  </si>
  <si>
    <t>Nueva gobernanza y modernización del Sector Público en los espacios territoriales transfronterizos</t>
  </si>
  <si>
    <t>Hamid Aboulas, Venancio Gutiérrez Colomina</t>
  </si>
  <si>
    <t>Univ. Abdelmalek Essaado (Tetuán) - Prof. Titular; Ayto. Málaga - Srio. Gral.</t>
  </si>
  <si>
    <t>CIFAL Málaga / AYUNTAMIENTO DE MÁLAGA</t>
  </si>
  <si>
    <t>Picasso. Mitologías: de lo mediterráneo y lo español</t>
  </si>
  <si>
    <t>Carlos Ferrer Barerrea</t>
  </si>
  <si>
    <t>Fundación Picasso Museo Casa Natal</t>
  </si>
  <si>
    <t>Centre Pompidou Málaga / Fundación Picasso. Museo Casa Natal. Ayuntamiento de Málaga / Museo Carmen Thyssen Málaga</t>
  </si>
  <si>
    <t>Tecnologías de la información: retos y promesas</t>
  </si>
  <si>
    <t>José Luis Pérez de la Cruz Molina</t>
  </si>
  <si>
    <t>OTRAS ADMINISTRACIONES</t>
  </si>
  <si>
    <t>UCO</t>
  </si>
  <si>
    <t>OTRAS UNIVERSIDADES ESPAÑOLAS</t>
  </si>
  <si>
    <t>Consejería Asuntos Sociales</t>
  </si>
  <si>
    <t>Red Ciudadana contra la violencia de género en el ámbito universitario</t>
  </si>
  <si>
    <t>Conciliación y corresponsabilidad: seguimos avanzando</t>
  </si>
  <si>
    <t>Curso de formación y acreditación en español A2</t>
  </si>
  <si>
    <t>Centro Internacional de Formación de Autoridades y Líderes (CIFAL) de Málaga</t>
  </si>
  <si>
    <t>Análisis de inteligencia: introducción y técnicas</t>
  </si>
  <si>
    <t>Técnico Investigación Aduana / UMA – Profesor asociado</t>
  </si>
  <si>
    <t>Ramón Deza Villasanz</t>
  </si>
  <si>
    <t>Curso de formación Derecho aduanero y tributario en comercio internacional</t>
  </si>
  <si>
    <t>Área de Innovación</t>
  </si>
  <si>
    <t>Timón S. Coop. And. – Directores de Proyectos</t>
  </si>
  <si>
    <t>Paca Muñoz Donate, Yago Gómez López</t>
  </si>
  <si>
    <t>Flipped Classroom (Aula Invertida) en formación universitaria</t>
  </si>
  <si>
    <t>UMA – Enseñanza Virtual y Laboratorios Tecnológicos</t>
  </si>
  <si>
    <t>Daniel López Álvarez</t>
  </si>
  <si>
    <t>Autoproducción de videos educativos para elearning</t>
  </si>
  <si>
    <t>Colegio de Médicos de Málaga</t>
  </si>
  <si>
    <t>Escuela de Voluntariado del Colegio de Médicos de Málaga – Directora</t>
  </si>
  <si>
    <t>Elsa Samperio Pérez</t>
  </si>
  <si>
    <t>Curso de Voluntariado del Colegio Médico de Málaga</t>
  </si>
  <si>
    <t>UGR – Investigadora contratada</t>
  </si>
  <si>
    <t>Nieves Rosendo Sánchez</t>
  </si>
  <si>
    <t>Storytelling y transmedia en e-learning</t>
  </si>
  <si>
    <t>Diputación de Huelva</t>
  </si>
  <si>
    <t>UHU – Prof. Titular</t>
  </si>
  <si>
    <t>Blanca Miedes Ugarte</t>
  </si>
  <si>
    <t>Proyectos para la transición: diseño y herramientas</t>
  </si>
  <si>
    <t>Gestura Cultural – Independiente</t>
  </si>
  <si>
    <t>Soledad Gallardo Sepag</t>
  </si>
  <si>
    <t>Dramaturgos entre dramaturgias 2019. II Encuentros Iberoamericanos Contemporáneos</t>
  </si>
  <si>
    <t>Univ. Nova de Lisboa – Prof. Asociado; US – Catedrático</t>
  </si>
  <si>
    <t>Tomás Augusto Barros Ramos, Manuel Enrique Figueroa Clemente</t>
  </si>
  <si>
    <t>UHU – Prof. Titular; UCA – Prof. Titular</t>
  </si>
  <si>
    <t>María de la O Barroso González, María del Carmen Pérez González</t>
  </si>
  <si>
    <t>UCO – Prof. Emérito</t>
  </si>
  <si>
    <t>Luis Gonzaga Rallo Romero</t>
  </si>
  <si>
    <t>Atlantic Copper</t>
  </si>
  <si>
    <t>UHU – Catedrático</t>
  </si>
  <si>
    <t>Agustín Galán García</t>
  </si>
  <si>
    <t>Programa Cátedra Fundación Atlantic Copper de Formación en habilidades directivas</t>
  </si>
  <si>
    <t>Instituto de Agricultura Sostenible - CSIC (Córdoba)</t>
  </si>
  <si>
    <t>Luca Testi</t>
  </si>
  <si>
    <t>IFAPA Centro "Alameda del Obispo" – Principal Researcher</t>
  </si>
  <si>
    <t>Juan Manuel Caballero Reig</t>
  </si>
  <si>
    <t>Wine Revolution Company – General Manager</t>
  </si>
  <si>
    <t>Eusebio Pérez-Pastor Escobedo</t>
  </si>
  <si>
    <t>Curso de Especialización en Vinos de Andalucía</t>
  </si>
  <si>
    <t>Fac. Medicina US – Prof. Titular</t>
  </si>
  <si>
    <t>Escuela Internacional de Posgrado, Fac. CC. Educación UGR</t>
  </si>
  <si>
    <t>Antonio Moreno Verdejo, Mª Mar Venegas Medina</t>
  </si>
  <si>
    <t>Curso de Actualización en Patologías Crónicas</t>
  </si>
  <si>
    <t>Fac. Medicina - US – Prof. Titular</t>
  </si>
  <si>
    <t>V Curso de actualización en enfermedades respiratorias</t>
  </si>
  <si>
    <t>Consejería de Conocimiento, Investigacion y Universidad / Consejería de Educación</t>
  </si>
  <si>
    <t>José Ignacio García Pérez, María Luisa Palma Martos</t>
  </si>
  <si>
    <t>III Escuela Virtual de Cultura Emprendedora UNIA</t>
  </si>
  <si>
    <t>Fac. Psicología US – Prof. Asociado</t>
  </si>
  <si>
    <t>Francisco José Santolaya Soriano</t>
  </si>
  <si>
    <t>Voluntariado y Participación Social: Formación para transformar y transformarnos</t>
  </si>
  <si>
    <t>UJA – Prof. contratado, UJA – Catedrático</t>
  </si>
  <si>
    <t>Juan José Ruiz Ruiz, Gerardo Ruiz-Rico Ruiz</t>
  </si>
  <si>
    <t>Retos actuales del Derecho Constitucional</t>
  </si>
  <si>
    <t>Conservatorio de Linares "Andrés Segobia" – Director</t>
  </si>
  <si>
    <t>Esteban Ocaña Molina</t>
  </si>
  <si>
    <t>Encuentro de interpretación musical. Saxofón</t>
  </si>
  <si>
    <t>Encuentro de interpretación musical. Piano</t>
  </si>
  <si>
    <t>Encuentro de interpretación musical - Clarinete</t>
  </si>
  <si>
    <t>UJA – Profesor titular; Perruneando – Director Técnico y Guía Canino</t>
  </si>
  <si>
    <t>Guía canino en intervención asistida con perros</t>
  </si>
  <si>
    <t>Sociedad Española de Física Médica</t>
  </si>
  <si>
    <t xml:space="preserve">Hospital Universitario San Cecilio - Granada </t>
  </si>
  <si>
    <t>12 horas</t>
  </si>
  <si>
    <t>Fundamentos de física médica (15ª edición)</t>
  </si>
  <si>
    <t>UJA – Catedrático</t>
  </si>
  <si>
    <t>Ángel Martínez Gutiérrez</t>
  </si>
  <si>
    <t>Características del sector del aceite de oliva en España y herramientas para la protección de nombres protegidos en el sector</t>
  </si>
  <si>
    <t>UGR – Catedrático</t>
  </si>
  <si>
    <t>Javier Gallego Roca</t>
  </si>
  <si>
    <t>VIII Laboratorio internacional de restauración arquitectónica y recuperación urbana</t>
  </si>
  <si>
    <t>US – Prof. Titular</t>
  </si>
  <si>
    <t>Santiago Quesada García</t>
  </si>
  <si>
    <t>Patrimonio rural/defensivo de Al-Andalus, la construcción de un paisaje. Últimos avances en su conocimiento, proyecto y conservación</t>
  </si>
  <si>
    <t>UCO; Garúa S. Coop. Mad.</t>
  </si>
  <si>
    <t>Ángel Calle Collado, José Luis Fernández de Casadevante Zoreda</t>
  </si>
  <si>
    <t>Chromosome architecture and topological stress</t>
  </si>
  <si>
    <t>Erez Lieberman Aiden, Felipe Cortés Ledesma, Andre Nussenzweig</t>
  </si>
  <si>
    <t>Baylor College of Medicine and Rice University - Houston (USA); Centro Andaluz de Biología Molecular (CABIMER); National Institutes of Health</t>
  </si>
  <si>
    <t>The cell biology behind the ONCOGENIC PIP3 LIPIDS</t>
  </si>
  <si>
    <t>Richard Anderson, Ana Clara Carrera Ramírez, Bart Vanhaesebroeck</t>
  </si>
  <si>
    <t>University of Wisconsin - Madison; Centro Nacional de Biotecnología - Madrid; UCL Cancer Institute - London</t>
  </si>
  <si>
    <t>Genomic parasites and noncoding RNA in evolution and disease</t>
  </si>
  <si>
    <t>Jordi Gómez Castilla, Andreas Werner</t>
  </si>
  <si>
    <t>Inst. Parasitologia y Biomedicina "Lopez-Neyra"; Newcastle University</t>
  </si>
  <si>
    <t>Contribution of bacterial injection systems to human disease</t>
  </si>
  <si>
    <t>Sophie Bleves, Jorge Galán, Matxalen Llosa Blas</t>
  </si>
  <si>
    <t>Aix-Marseille Univ. (France); Yale Univ. School of Medicine; Univ. Cantabria</t>
  </si>
  <si>
    <t>Actualización en alergología para médicos de atención primaria</t>
  </si>
  <si>
    <t>Complejo Hospitalario de Jaén – Alergología</t>
  </si>
  <si>
    <t>Cata de aceites de oliva virgen extra. Aromas y sabores de la nueva cosecha 2018/19</t>
  </si>
  <si>
    <t>Centro de Interpretación Olivar y Aceite Comarca de la Loma</t>
  </si>
  <si>
    <t>Avances en los métodos de análisis de suelos y plantas</t>
  </si>
  <si>
    <t>Emilia Fernández Ondoño</t>
  </si>
  <si>
    <t>Fac. Ciencias UGR – Prof. Titular</t>
  </si>
  <si>
    <t>X Jornadas sobre el ciclo integral del agua</t>
  </si>
  <si>
    <t>III Campus Internacional de Arqueología Bedmar Prehistórico</t>
  </si>
  <si>
    <t>Marco Antonio Bernal Gómez</t>
  </si>
  <si>
    <t>FIPEH: Fund. Inst. Investigación de Prehistoria y Evolución Humana</t>
  </si>
  <si>
    <t>FIPEH</t>
  </si>
  <si>
    <t>I Campus Internacional de Prehistoria y evolución humana, Cueva del Ángel, subbética cordobesa</t>
  </si>
  <si>
    <t>Cecilia Barroso Medina, Francisco José Bermúdez Miranda, Antonio Cabral Mesa, Bienvenido Martínez Navarro</t>
  </si>
  <si>
    <t>FIPEH – Investigadores (3 primeros); Instituto Catalán de Paleoecología Humana y Evolución Social (IPHES) – Prof. investigación ICREA</t>
  </si>
  <si>
    <t>VI Aula Juan de Mairena. Antonio Machado, poeta y algo más: apócrifos, pensamiento y teatro</t>
  </si>
  <si>
    <t>Filomena Garrido Curiel</t>
  </si>
  <si>
    <t>Ayuntamiento de Baeza – Área de cultura</t>
  </si>
  <si>
    <t>Taller vocal de interpretación de música Barroca: un acercamiento a las vísperas de Claudio Monteverdi desde las fuentes originales</t>
  </si>
  <si>
    <t>Javier Marín López, Fernando Pérez Valera</t>
  </si>
  <si>
    <t>UJA – Prof. titular; Univ. Alicante – Ensemble La Danserye</t>
  </si>
  <si>
    <t>Taller de interpretación. El poder y la marginación.</t>
  </si>
  <si>
    <t>Francisco Javier García Yagüe</t>
  </si>
  <si>
    <t>Cuarta Pared, S.L. – Director teatral</t>
  </si>
  <si>
    <t>Taller de teatro de la imagen. Privilegios de la imaginación.</t>
  </si>
  <si>
    <t>Taller de improvisación, creación colectiva y creación de personajes</t>
  </si>
  <si>
    <t>Taller de creación dramatúrgica</t>
  </si>
  <si>
    <t>Taller de creación escénica</t>
  </si>
  <si>
    <t>Teatro y Acción de Calle. La boda.</t>
  </si>
  <si>
    <t>Risk and the Insurance Business in History</t>
  </si>
  <si>
    <t>28 horas</t>
  </si>
  <si>
    <t>Robin Pearson, Jeronia Pons Pons</t>
  </si>
  <si>
    <t>Hull University Business School - UK – Catedrático de Historia Económica; US – Prof. Titular</t>
  </si>
  <si>
    <t>Fondazione Mansutti, Fundación CAJASOL, Fundación MAPFRE</t>
  </si>
  <si>
    <t>II Simposio Internacional de Síndrome de Sensibilidad Central 2018</t>
  </si>
  <si>
    <t>Oscar Caceres Calle</t>
  </si>
  <si>
    <t>SHC Medical Unit – Director Médico</t>
  </si>
  <si>
    <t>Soc. Esp. Síndrome Sensibilidad Central</t>
  </si>
  <si>
    <t>IV Congreso Córdoba Ciudad de Encuentro y Diálogo. Migraciones y Migrantes en un Mundo Global</t>
  </si>
  <si>
    <t>Nicolás Castellano Flores, Manuel Torres Aguilar</t>
  </si>
  <si>
    <t>Cadena SER – Periodista; Fac. Derecho - UCO – Catedrático</t>
  </si>
  <si>
    <t>Junta de Andalucía/Ayto. Córdoba/Cátedra UNESCO de UCO/Cadena SER</t>
  </si>
  <si>
    <t>III Curso del Foro Permanente Itálica, En-Clave de Patrimonio Mundial</t>
  </si>
  <si>
    <t>José Beltrán Fortes</t>
  </si>
  <si>
    <t>Catedrático - US</t>
  </si>
  <si>
    <t>Problematizando la Declaración Universal de los Derechos Humanos</t>
  </si>
  <si>
    <t>Caroline Proner</t>
  </si>
  <si>
    <t>Instituto Joaquín Herrera Flores – Directora</t>
  </si>
  <si>
    <t>Patrimonio y Turismo. Arquitectura y Conservación en Ciudades y Complejos Monumentales</t>
  </si>
  <si>
    <t>Carlos Plaza Morillo</t>
  </si>
  <si>
    <t>US – Prof. Investigador Contratado</t>
  </si>
  <si>
    <t>Patronato Real Alcázar Sevilla</t>
  </si>
  <si>
    <t>XVIII Festival de Música Renacentista y Barroca de Vélez Blanco (Almería)</t>
  </si>
  <si>
    <t>Cándida Martínez López</t>
  </si>
  <si>
    <t>Fac. Filosofía y Letras UGR – Catedrática de Historia Antígua</t>
  </si>
  <si>
    <t>Ayto. Vélez-Blanco, UAL</t>
  </si>
  <si>
    <t>Arquitectura e Ingeniería Aeroespacial</t>
  </si>
  <si>
    <t>UPO – Catedrático</t>
  </si>
  <si>
    <t>AIRBUS/Junta de Andalucía/Aertec Solutions</t>
  </si>
  <si>
    <t>Hacia una nueva reforma del Sistema de Pensiones</t>
  </si>
  <si>
    <t>El Rol de las Fuerzas Armadas Españolas en el marco de Operaciones Internacionales a favor de la estabilidad en Africa/Sahel</t>
  </si>
  <si>
    <t>Autoconsumo Eléctrico, una oportunidad de empleo y ahorro para la familia</t>
  </si>
  <si>
    <t>3 horas</t>
  </si>
  <si>
    <t>José Sánchez Maldonado</t>
  </si>
  <si>
    <t>UMA – Catedrático</t>
  </si>
  <si>
    <t>Seminario "Política, sociedad y personas"</t>
  </si>
  <si>
    <t>35 horas</t>
  </si>
  <si>
    <t>María de la O Barroso González, Agustín Galán García</t>
  </si>
  <si>
    <t>UHU – Profes. Tilular; UHU – Catedrático</t>
  </si>
  <si>
    <t>CONFADICOL - Confederación de Asambleas y Diputados de Colombia</t>
  </si>
  <si>
    <t>V Seminario sobre Geología y minería de recursos minerales. Mineralogía, tratamiento mineral y metalurgía: métodos y técnicas</t>
  </si>
  <si>
    <t>Juan Manuel Pons Pérez, Gabriel Ruiz de Almodóvar Sel, Reinaldo Sáez Ramos, Mª Dolores Yesares Ortiz</t>
  </si>
  <si>
    <t>Minas de Aguas Teñidas – Director de Exploración; UHU – Catedrático; UHU – Prof. Titular; School Earth Sciences - Univ. College Dublin – Research Fellow</t>
  </si>
  <si>
    <t>MATSA - Minas de Aguas Teñidas, S.A.U.</t>
  </si>
  <si>
    <t>Jornada ambiental: "Estrategias de investigación e innovación frente a los objetivos de desarrollo sostenible"</t>
  </si>
  <si>
    <t>María de la O Barroso González</t>
  </si>
  <si>
    <t>Jornada sobre Economía circular</t>
  </si>
  <si>
    <t>Miguel Ángel Mejías Arroyo</t>
  </si>
  <si>
    <t>Ayto. Punta Umbría – Jefe de Servicio Desarrollo Local</t>
  </si>
  <si>
    <t>Ciudades, acción exterior y cooperación en el marco de los Objetivos de Desarrollo Sostenible (ODS)</t>
  </si>
  <si>
    <t>Jesús Delgado Baena</t>
  </si>
  <si>
    <t>UPO – Personal sustituto interino</t>
  </si>
  <si>
    <t>Desarrollo económico local en la cooperación municipal</t>
  </si>
  <si>
    <t>Pablo Santiago Costamagna</t>
  </si>
  <si>
    <t>UTN / Universidad Nacional de Rafaela (UNRAF)</t>
  </si>
  <si>
    <t>Taller Liderazgo basado en principios efectivos</t>
  </si>
  <si>
    <t>UHU / Catedrático</t>
  </si>
  <si>
    <t>Geoeconomía y Geopolítica: Protección de Infraestructuras Críticas</t>
  </si>
  <si>
    <t>Foro por la Paz en el Mediterráneo</t>
  </si>
  <si>
    <t>Patrimonio y turismo: valorización del patrimonio en las dos orillas</t>
  </si>
  <si>
    <t>Asociación CIFAL Málaga</t>
  </si>
  <si>
    <t>Encuentro Internacional de Acuarela</t>
  </si>
  <si>
    <t>Fundación Unicaja</t>
  </si>
  <si>
    <t>OTRAS UNIVERSIDADES EXTRANJERAS</t>
  </si>
  <si>
    <t>La Poesía de Luis García Montero, una cuestión de palabras</t>
  </si>
  <si>
    <t>Juan Carlos Abril</t>
  </si>
  <si>
    <t>Bienestar animal</t>
  </si>
  <si>
    <t>Real Academia de Ciencias Veterinarias de Andalucía Oriental - Presidente</t>
  </si>
  <si>
    <t>Consejo General de Colegios Oficiales de Veterinarios de España - Consejo Andaluz de Colegios Oficiales de Veterinarios – Colegio de Veterinarios de Jaén, de Córdoba, de Granada, de Almería y de Málaga</t>
  </si>
  <si>
    <t>Ángeles Sánchez Domínguez</t>
  </si>
  <si>
    <t>UGR (Fac. Económicas) - Prof. Titular</t>
  </si>
  <si>
    <t>Grupo Investigación SEJ-340 (Univ. Granada), ERICES (Univ. Valencia), Grupo Investigación SEJ-559 (Univ. Málaga)</t>
  </si>
  <si>
    <t>La fiscalidad del olivar ante los problemas de la empresa agrícola actual</t>
  </si>
  <si>
    <t>Carlos María López Espadafor</t>
  </si>
  <si>
    <t xml:space="preserve">Excma. Diputación Provincial de Jaén </t>
  </si>
  <si>
    <t>La España futura: configuración de un proyecto de país</t>
  </si>
  <si>
    <t>Rebeca Gómez Gázquez</t>
  </si>
  <si>
    <t>UAL - Prof. Asociada</t>
  </si>
  <si>
    <t>Colegio Oficial de Gestores Administrativos de Granada, Jaén y Almería, World Compliance Association, Parlamento de Andalucía, Wolters Kluwer España, Colegio de Economistas de Almería</t>
  </si>
  <si>
    <t>Estrategias de crecimiento en el sector oleícola. Diversificación y nuevos productos</t>
  </si>
  <si>
    <t>Manuel Parras Rosa, Juan Antonio Parrilla González</t>
  </si>
  <si>
    <t>UJA - Catedrático; Picualia - Director Técnico</t>
  </si>
  <si>
    <t>Picualia, Facultad de Ciencias Sociales y Jurídicas (Univ. Jaén)</t>
  </si>
  <si>
    <t>La novela histórica: razones de un éxito literario</t>
  </si>
  <si>
    <t>Emilio Luis Lara López</t>
  </si>
  <si>
    <t>IES El Valle (Jaén) - Prof. Geografía e Historia / Escritor</t>
  </si>
  <si>
    <t>Grupo Avanza, Gráficas La Paz y Software del Sol</t>
  </si>
  <si>
    <t>Guadalupe Ruiz Fajardo, Aurelio Ríos Rojas</t>
  </si>
  <si>
    <t>Universidad de Columbia, EEUU; UGR - Prof. Titular</t>
  </si>
  <si>
    <t>Lope Morales Arias, Luis Francisco Esplá Mateo</t>
  </si>
  <si>
    <t>Federación Taurina de Jaén; Torero</t>
  </si>
  <si>
    <t>Colegio de Veterinarios de Jaén, Federación Taurina de Jaén, Excma. Diputación Provincial de Jaén, Grupo MT</t>
  </si>
  <si>
    <t>Imágenes audiovisuales del patrimonio</t>
  </si>
  <si>
    <t>Óscar Lapeña Marchena</t>
  </si>
  <si>
    <t>UCA - Prof. Contratado Doctor</t>
  </si>
  <si>
    <t>Patrimonio Inteligente, S.L.</t>
  </si>
  <si>
    <t>Aplicaciones de los SIG y las Nuevas Tecnologías a las Ciencias Humanas: conceptos teóricos y supuestos prácticos</t>
  </si>
  <si>
    <t>Antonio Garrido Almonacid, María Marcos Cobaleda</t>
  </si>
  <si>
    <t>UJA - Prof. Titular; UMA</t>
  </si>
  <si>
    <t>Asociación Humanidades Digitales Hispánicas, Proyecto Preforti, Proyecto Innovación Educativa Trans-UMA, Albaida Infraestructuras, S.A.</t>
  </si>
  <si>
    <t>Bitcoin, criptomonedas y tecnología Blockchain</t>
  </si>
  <si>
    <t>Aniceto Murillo Mas</t>
  </si>
  <si>
    <t>El futuro del Patrimonio Cultural. Claves para activarlo en tiempos de posverdad</t>
  </si>
  <si>
    <t>Rocío Silva Pérez, Manuel Miró Altaix</t>
  </si>
  <si>
    <t>US - Prof. Contratado Doctor; STOA</t>
  </si>
  <si>
    <t>CEI Patrimonio (Univ. Jaén), Excma. Diputación Provincial de Jaén</t>
  </si>
  <si>
    <t>La Alhambra, la música y las artes (III): el siglo XIX</t>
  </si>
  <si>
    <t>Procesos de mecanotransducción en Fisioterapia</t>
  </si>
  <si>
    <t>Antonio Martínez Amat, Alfonso Javier Ibáñez Vera</t>
  </si>
  <si>
    <t>UJA - Prof. Titular; UJA - Prof. Sustituto Interino</t>
  </si>
  <si>
    <t>Cata de aceite de oliva virgen extra: elaboración y marketing</t>
  </si>
  <si>
    <t>Marino Uceda Ojeda, Mari Paz Aguilera Herrera</t>
  </si>
  <si>
    <t>IADA Ingenieros S.L. - Consejero; Fundación Citoliva - Jefa de Panel de Cata</t>
  </si>
  <si>
    <t>Caja Rural de Jaén</t>
  </si>
  <si>
    <t>Bombeo fotovoltaico para riego agrícola</t>
  </si>
  <si>
    <t>Blas Ogáyar Fernández</t>
  </si>
  <si>
    <t>Electra La Loma, S.L., Intelec Ingeniería Energética, Proyecta Ingt, S.L.</t>
  </si>
  <si>
    <t>Evidencias científicas sobre los beneficios de la práctica del yoga, la meditación y la dieta saludable</t>
  </si>
  <si>
    <t>José Juan Gaforio Martínez, Antonio Bolívar Sánchez-Cañete</t>
  </si>
  <si>
    <t>UJA - Catedrático; Yoga Merkhaba (Almería) - Secretario</t>
  </si>
  <si>
    <t xml:space="preserve">Aceites Melgarejo, Nobleza del Sur-Aceites Castellar, Anahata Centro de Yoga, Andunatura, Asociación Siom, Aura Centro de Salud y Bienestar, Camping La Garrofa, Fraile Llanos de Castillejo, Aceites Castillo de Canena, Centro de Yoga Muladhara, Clínica Santa Juana, Corpórea Centro de Movimiento, Cortijo Los Baños Al Hamam, Espacio Aruna Almería, Asociación Merkhaba de Profesores de Yoga,  Mindfulness Aquí Ahora, Monva, Software del Sol, YogaGil Escuela de Yoga y Masaje </t>
  </si>
  <si>
    <t>Análisis del Reglamento General de Protección de Datos Personales</t>
  </si>
  <si>
    <t>José Ignacio González González</t>
  </si>
  <si>
    <t>JUNTA DE ANDALUCÍA</t>
  </si>
  <si>
    <t>Delegado de Protección de Datos en Parlamento de Andalucía y Letrado del Defensor del Pueblo Andaluz</t>
  </si>
  <si>
    <t>Consejo Transparencia y Protección de Datos</t>
  </si>
  <si>
    <t>El cambiante panorama estratégico-militar en el Norte de África y Oriente Medio</t>
  </si>
  <si>
    <t>Guillem Colom Piella</t>
  </si>
  <si>
    <t>UPO - Prof. Contratado Doctor</t>
  </si>
  <si>
    <t>Grupos Investig. US</t>
  </si>
  <si>
    <t>Docencia y práctica: relaciones recíprocas</t>
  </si>
  <si>
    <t>Jaime Daroca Guerrero, José Ramón Mayoral Moratilla, José Ramón Sierra Gómez de León</t>
  </si>
  <si>
    <t>OTRAS UNIVERISDADES EXTRANJERAS</t>
  </si>
  <si>
    <t>Academy of Art University, San Francisco - Profesores Adjuntos</t>
  </si>
  <si>
    <t>Edit PROTIENDAS/ COAS/ Santa&amp;Cole Urbidermis/Arquia</t>
  </si>
  <si>
    <t>José Manuel Ramírez Hurtado</t>
  </si>
  <si>
    <t>AEF/Mundofranquicia Consulting/Acordia Mediación/Princelandia</t>
  </si>
  <si>
    <t>Nuevos retos ante el sindicalismo del siglo XXI</t>
  </si>
  <si>
    <t>Raúl García Romo</t>
  </si>
  <si>
    <t>UGT Andalucía - Secretaría de Institucional</t>
  </si>
  <si>
    <t>UGT Andalucía</t>
  </si>
  <si>
    <t>Periodismo, deporte y técnica, un siglo largo de unión.</t>
  </si>
  <si>
    <t>Alfredo Relaño Estapé</t>
  </si>
  <si>
    <t>Diario AS - Director</t>
  </si>
  <si>
    <t>Rafael Ruiz Ortiz de Galisteo</t>
  </si>
  <si>
    <t>Servicio de Inspección. Delegación de Córdoba de la Consejería de Educación y Deporte.</t>
  </si>
  <si>
    <t>Escuela de Escritores Escribes, S.L. - Director</t>
  </si>
  <si>
    <t>Ediciones perímetro</t>
  </si>
  <si>
    <t>Vinos y otras viandas: productos agroalimentarios de calidad...</t>
  </si>
  <si>
    <t>Diputación Provincial de Huelva; Consejo Regulador de la Denominación de Origen Condado de Huelva; CRDO Jabugo; CR de la Indicación Geográfica Protegida Garbanzo de Escacena; CR de las Indicaciones Geográficas Protegidas Mojama de Barbate y Mojama de Isla Cristina</t>
  </si>
  <si>
    <t>Mecanobiología: una visión de los problemas clínicos abordados por los ingenieros</t>
  </si>
  <si>
    <t>José Antonio Sanz Herrera</t>
  </si>
  <si>
    <t>Universidad de Huelva</t>
  </si>
  <si>
    <t>Periodismo, más allá que un tweet</t>
  </si>
  <si>
    <t>Óscar Toro Peña, Paloma Contreras Pulido</t>
  </si>
  <si>
    <t>Asociación INvisible - Presidente; UNIR - Prof. Contratada Doctora</t>
  </si>
  <si>
    <t>Atlantic Copper, Asociación de la Prensa de Huelva, Asociación Invisible</t>
  </si>
  <si>
    <t>ODS (Objetivo Dieta Saludable). Un objetivo global para vivir.</t>
  </si>
  <si>
    <t>Rosa Castizo Robles</t>
  </si>
  <si>
    <t>Observatorio Iberoamericano de Cambio Climático y Desarrollo Sostenible - Coordinadora</t>
  </si>
  <si>
    <t>Observatorio Iberoamericano del Cambio Climático y Desarrollo Sostenible, Diputación Provincial de Huelva</t>
  </si>
  <si>
    <t>Justicia ambiental, postcrecimiento y extractivismos</t>
  </si>
  <si>
    <t>Félix Talego Vázquez, Juan Diego Pérez Cebada</t>
  </si>
  <si>
    <t>US - Prof. Titular; UHU - Prof. Titular</t>
  </si>
  <si>
    <t>Instituto de Ciencia  y Tecnología Ambiental (ICTA-UAB), US, Campus de Excelencia Internacional de Medio Ambiente, Biodiversidad y Cambio Global (CEI CamBio, UPO)</t>
  </si>
  <si>
    <t>La literatura social: aproximaciones, tendencias, futuro.</t>
  </si>
  <si>
    <t>Daniel Ruiz García</t>
  </si>
  <si>
    <t>Periodista y escritor</t>
  </si>
  <si>
    <t>Fundación Jose Manuel Lara-Grupo Planeta</t>
  </si>
  <si>
    <t>Educar las emociones para mejorar la salud.</t>
  </si>
  <si>
    <t>Grupo -Programa Comunicación y Salud, Centro de Investigación en Pensamiento Contemporáneo e Innovación para el Desarrollo Social (Universidad de Huelva)</t>
  </si>
  <si>
    <t>El perfilado de desempleados: una oportunidad para modernizar los servicios de empleo.</t>
  </si>
  <si>
    <t>Florentino José Felgueroso Fernández</t>
  </si>
  <si>
    <t>Fundación de Estudios de Economía Aplicada - Investigador Afiliado</t>
  </si>
  <si>
    <t>ACCENTURE, Consejería de Empleo</t>
  </si>
  <si>
    <t>Jefes, jefazos y jefecillos: nuevos liderazgos en la sociedad del siglo XXI.</t>
  </si>
  <si>
    <t>Ángel Losada Vázquez</t>
  </si>
  <si>
    <t>Univ. Pontificia de Salamanca - Catedrático</t>
  </si>
  <si>
    <t>CIVICOMM</t>
  </si>
  <si>
    <t>Traducción, comunicación e interculturalidad.</t>
  </si>
  <si>
    <t>Nagwa Mehrez</t>
  </si>
  <si>
    <t>Univ. Ain Shams, El Cairo - Catedrática</t>
  </si>
  <si>
    <t>Taller práctico de mediación: las especificidades de la mediación con las administraciones públicas</t>
  </si>
  <si>
    <t>Marina Otero Reina</t>
  </si>
  <si>
    <t>Oficina del Defensor del Pueblo Andaluz - Servicio de Mediación</t>
  </si>
  <si>
    <t>Oficina del Defensor del Pueblo Andaluz</t>
  </si>
  <si>
    <t>Claves y desafíos de la Comunicación: de la transformación digital al impacto positivo</t>
  </si>
  <si>
    <t>Charo Toscano Arenas, José Antonio Climent Rodríguez</t>
  </si>
  <si>
    <t>Ayto. Huelva - Directora de Comunicación; UHU - Prof. Asociado</t>
  </si>
  <si>
    <t>Arteterapia para la gestión emocional y la realización personal</t>
  </si>
  <si>
    <t>Ediciones Perímetro</t>
  </si>
  <si>
    <t>Transformación digital: Blokchain y otras tecnologías disruptivas aplicadas a la actividad económica</t>
  </si>
  <si>
    <t>Ayto. Punta Umbría - Jefe de Servicio de Desarrollo Local</t>
  </si>
  <si>
    <t>Agencia IDEA</t>
  </si>
  <si>
    <t>Picasso y las imágenes</t>
  </si>
  <si>
    <t>Carlos Ferrer Barrera</t>
  </si>
  <si>
    <t>Fundación Picasso, Museo Casa Natal - Documentalista</t>
  </si>
  <si>
    <t>Casa Natal Museo Picasso/Museo Pompidou</t>
  </si>
  <si>
    <t>Cambio global: colapso o resiliencia</t>
  </si>
  <si>
    <t>Juan Marcos Castro Bonaño</t>
  </si>
  <si>
    <t>UMA - Prof. Colaborador</t>
  </si>
  <si>
    <t>ANPIER/UICN/CIFAL. PATROCINADO POR FUNDACIÓN UNICAJA</t>
  </si>
  <si>
    <t>La España Milenial ante la crisis  de los cuarenta</t>
  </si>
  <si>
    <t>MINISTERIO DE CIENCIA, INNOVACIÓN Y UNIVERSIDADES. AGENCIA ESTATAL DE INVESTIGACIÓN//EUROPEAN CONSULTING ORGANIZATION</t>
  </si>
  <si>
    <t>Retos de las organizaciones deportivas en la era de la globalización</t>
  </si>
  <si>
    <t>Juan Carlos Soto del Castillo</t>
  </si>
  <si>
    <t>Red Network Lawyers - Socio Abogado</t>
  </si>
  <si>
    <t>EUROPEAN CONSULTING ORGANIZATION</t>
  </si>
  <si>
    <t>Interculturalidad, etnicidad e identificación de clase en el flamenco</t>
  </si>
  <si>
    <t>Miguel López Castro</t>
  </si>
  <si>
    <t>CATEDRA FLAMENCOLOGÍA UMA// PEÑA PIYAYO//FEDERACIÓN DE PEÑAS FLAMENCAS//LA NAVE</t>
  </si>
  <si>
    <t>Gobernanza territorial: las colectividades locales en los espaciios transfronterizos</t>
  </si>
  <si>
    <t>Venancio Gutiérrez Colomina, Hamid Aboulas</t>
  </si>
  <si>
    <t>Secretaría Gral. Ayto. Málaga/UMA - Prof. Asociado; Univ. Abdelmalek Essaâdi (Tetuán, Marruecos)</t>
  </si>
  <si>
    <t>CIFAL/AYUNTAMIENTO DE MÁLAGA</t>
  </si>
  <si>
    <t>Machine learning: prevención del blanqueo de capitales y de la financiación del terrorismo</t>
  </si>
  <si>
    <t>Rafael Morales Bueno</t>
  </si>
  <si>
    <t>SEFIDE//PIBISI</t>
  </si>
  <si>
    <t>Periodismo de investigación, datos y reporterismo</t>
  </si>
  <si>
    <t>Agustín Rivera Hernández</t>
  </si>
  <si>
    <t>Proyecto Roma: Teoría y práctica</t>
  </si>
  <si>
    <t>PROYECTO ROMA</t>
  </si>
  <si>
    <t>Terrorismo, radicalización y crimen organizado: amenazas contra la seguridad nacional</t>
  </si>
  <si>
    <t>UMA - Prof. Asociada</t>
  </si>
  <si>
    <t xml:space="preserve">CIFAL  </t>
  </si>
  <si>
    <t>Miradas al mundo contemporáneo: conflictividad internacional, dinámicas de seguridad y cultura de la paz</t>
  </si>
  <si>
    <t>CATEDRA UNESCO UCO</t>
  </si>
  <si>
    <t>SBN e infraestructuras verdes en entornos urbanos mediterráneos</t>
  </si>
  <si>
    <t>Ángel Enrique Salvo Tierra, Antonio José Troya Panduro</t>
  </si>
  <si>
    <t>UMA - Prof. Titular; Centro de Cooperación del Mediterráneo de la UICN - Director</t>
  </si>
  <si>
    <t>UICN/CIFAL</t>
  </si>
  <si>
    <t>La agenda que transformará las ciudades. Cómo apropiarse de ella</t>
  </si>
  <si>
    <t>CIFAL/CIEDES</t>
  </si>
  <si>
    <t>Los nuevos retos turísticos en el Mediterráneo. Origen, calidad y sostenibilidad</t>
  </si>
  <si>
    <t>Elena Ruiz Romero de la Cruz, Elena Cruz Ruiz</t>
  </si>
  <si>
    <t>UMA - Prof. Titular; UMA - Prof. Ayudante Doctor</t>
  </si>
  <si>
    <t>UNICAJA/FORO MED/</t>
  </si>
  <si>
    <t>Contaminación acústica en las ciudades del siglo XXI</t>
  </si>
  <si>
    <t>Pedro Ángel Bernaola Galván</t>
  </si>
  <si>
    <t>NOISSES/PATROCINADO POR FUNDACIÓN UNICAJA</t>
  </si>
  <si>
    <t>MÁLAGA</t>
  </si>
  <si>
    <t>Agroecología, un enfoque para la sustentabilidad rural</t>
  </si>
  <si>
    <t>Patrimonio Musical</t>
  </si>
  <si>
    <t>Gestión estratégica sostenible de destrinos turísticos</t>
  </si>
  <si>
    <t>Intervención asistida con animales</t>
  </si>
  <si>
    <t>Derecho Ambiental ( en extinción)</t>
  </si>
  <si>
    <t>Simulación Molecular</t>
  </si>
  <si>
    <t>Dirección y Gestión de Personas</t>
  </si>
  <si>
    <t>Geología y Gestión Ambiental de los Recursos Minerales</t>
  </si>
  <si>
    <t>Análisis histórico del mundo actual</t>
  </si>
  <si>
    <t>Comunicación y Educación Audiovisual</t>
  </si>
  <si>
    <t>Economía, Finanzas y Computación</t>
  </si>
  <si>
    <t>Investigación en la enseñanza y el aprendizaje de las Ciencias Experimentales, Sociales y Matemáticas</t>
  </si>
  <si>
    <t>Ingeniería Química (2 años)</t>
  </si>
  <si>
    <t>Tecnología Ambiental</t>
  </si>
  <si>
    <t>Biotecnología Avanzada</t>
  </si>
  <si>
    <t>Relaciones Internacionales</t>
  </si>
  <si>
    <t>Agricultura y Ganadería Ecológicas</t>
  </si>
  <si>
    <t>Actividad Física y Salud</t>
  </si>
  <si>
    <t>Tecnología de los Sistemas de Energía Solar Fotovoltaica (A extinguir)</t>
  </si>
  <si>
    <t>Derechos Humanos, Interculturalidad y Desarrollo</t>
  </si>
  <si>
    <t>Religiones y Sociedades (A extinguir)</t>
  </si>
  <si>
    <t>Conocimiento Actual de las Enfermedades Raras (A extinguir)</t>
  </si>
  <si>
    <t>UHU,UAL, UCA, UJA Y UPO</t>
  </si>
  <si>
    <t>ÁREAS CONOCIMIENTO</t>
  </si>
  <si>
    <t>CC DE LA SALUD</t>
  </si>
  <si>
    <t>ARTE Y HUMANIDADES</t>
  </si>
  <si>
    <t>INGENIERÍA Y ARQUITECTURA</t>
  </si>
  <si>
    <t>CC EXPERIMENTALES</t>
  </si>
  <si>
    <t>CC SOCIALES Y JURÍDICAS</t>
  </si>
  <si>
    <t>BAEZA</t>
  </si>
  <si>
    <t>LA CARTUJA</t>
  </si>
  <si>
    <t>LA RÁBIDA</t>
  </si>
  <si>
    <t>CARGA LECTIVA ECTS</t>
  </si>
  <si>
    <t>FILIACIÓN</t>
  </si>
  <si>
    <t>%                       EXTRANJEROS</t>
  </si>
  <si>
    <t>ACTS. DIVULGATIVAS</t>
  </si>
  <si>
    <t>JORNADAS</t>
  </si>
  <si>
    <t>WORKSHOPS</t>
  </si>
  <si>
    <t>CURSOS VERANO</t>
  </si>
  <si>
    <t>SEDES</t>
  </si>
  <si>
    <t>DATOS RELATIVOS A SEDES Y PROGRAMAS</t>
  </si>
  <si>
    <t>1. PROGRAMAS UNIA</t>
  </si>
  <si>
    <t>Etiquetas de fila</t>
  </si>
  <si>
    <t>Total general</t>
  </si>
  <si>
    <t>Cuenta de EDICIONES</t>
  </si>
  <si>
    <t>SEMINARIOS Y CONGRESOS</t>
  </si>
  <si>
    <t>2 PROGRAMAS EN LAS SEDES</t>
  </si>
  <si>
    <t>Etiquetas de columna</t>
  </si>
  <si>
    <t>3 PROGRAMAS POR TEMÁTICA</t>
  </si>
  <si>
    <t>4. EVOLUCIÓN DE PROGRAMAS POR AÑO</t>
  </si>
  <si>
    <t>MOF</t>
  </si>
  <si>
    <t>Dr. Manuel González de Molina Navarro, Dr. David Gallar Hernández</t>
  </si>
  <si>
    <t>Dr. Joaquín López González</t>
  </si>
  <si>
    <t>D. Juan Ignacio Pulido fernánez</t>
  </si>
  <si>
    <t>Dr. Rafael Martos Montes, Dr. David Ordóñez Pérez</t>
  </si>
  <si>
    <t>Derecho Ambiental (en extinción)</t>
  </si>
  <si>
    <t>María del Carmen Nuñez</t>
  </si>
  <si>
    <t>Dr. Felipe Jiménez Blas</t>
  </si>
  <si>
    <t>Dra. María Jesús Moreno Domínguez</t>
  </si>
  <si>
    <t>Dr. Grabriel Ruiz de Almodovar Sel</t>
  </si>
  <si>
    <t>Dr. Francisco Contreras Pérez</t>
  </si>
  <si>
    <t xml:space="preserve">Dr. José Ignacio Aguaded-Gómez </t>
  </si>
  <si>
    <t>Dra. Concepción Román Díaz</t>
  </si>
  <si>
    <t>Dra. Myriam J. Martín Cáceres</t>
  </si>
  <si>
    <t>Dra. Mª Carmen Sánchez Carrillo</t>
  </si>
  <si>
    <t>Dr. Juan Pedro Bolívar Raya</t>
  </si>
  <si>
    <t>Miguel Ángel Botella Mesa</t>
  </si>
  <si>
    <t>Dr. Miguel Agudo Zamora</t>
  </si>
  <si>
    <t>Dra. Gloria I. Guzmán, Dra. Yolanda Mena Guerrero</t>
  </si>
  <si>
    <t>Dr. Delfín Galiano Orea</t>
  </si>
  <si>
    <t>Dr. Francisco Infante, Dra. Caroline Proner</t>
  </si>
  <si>
    <t>D. Juan Ignacio Pulido fernández</t>
  </si>
  <si>
    <t>UHU, UAL, UCA, UJA y UPO</t>
  </si>
  <si>
    <t>MPR</t>
  </si>
  <si>
    <t>COPFYDE Certificado Oficial de Formación Pedagógica y Didáctica Equivalente</t>
  </si>
  <si>
    <t>Antonio Moreno Verdejo, Mar Venegas Medina</t>
  </si>
  <si>
    <t>UGR, Consejería de Educación y Deporte (Junta de Andalucía)</t>
  </si>
  <si>
    <t xml:space="preserve">Máster en Asesoría fiscal profesional (en extinción) </t>
  </si>
  <si>
    <t>Javier Argente Álvarez,  Eva Argente Linares</t>
  </si>
  <si>
    <t>Centro de Estudios Superiores Máster Fiscal Granada, UGR</t>
  </si>
  <si>
    <t>Máster en educación musical (plan de extinción)</t>
  </si>
  <si>
    <t>Eugenia Arús, Joseh ThappaarçúsUB</t>
  </si>
  <si>
    <t>La Rábida</t>
  </si>
  <si>
    <t>Máster en Urgencias y emergencias pediátricas (6ª ed.)</t>
  </si>
  <si>
    <t>María Teresa Alonso Salas</t>
  </si>
  <si>
    <t xml:space="preserve">Hospital Virgen del Rocio </t>
  </si>
  <si>
    <t>Málaga</t>
  </si>
  <si>
    <t>III Máster en Patología de la mano</t>
  </si>
  <si>
    <t>Miguel Cuadros, Manuel Mesa</t>
  </si>
  <si>
    <t>Sociedad Andaluza de Traumatología</t>
  </si>
  <si>
    <t>IV Máster en Patología del hombro</t>
  </si>
  <si>
    <t>Antonio P. Rosales, Miguel Flores</t>
  </si>
  <si>
    <t>V Máster en Urología Pediátrica</t>
  </si>
  <si>
    <t>Pedro López Pereira, Ana Gómez</t>
  </si>
  <si>
    <t>Colegio de Médicos Málaga</t>
  </si>
  <si>
    <t>EXPERTO</t>
  </si>
  <si>
    <t>Experto en comercialización eficiente  de aceites de Oliva</t>
  </si>
  <si>
    <t>Manuel Parras Rosa y ängel Martínez Gutierrez</t>
  </si>
  <si>
    <t xml:space="preserve">Experto universitario en gestión  de subproductos del olivar e industrias afines </t>
  </si>
  <si>
    <t>José antonio La Cal Herrera</t>
  </si>
  <si>
    <t>Experto fiscal para profesionales en ejercicio (en extinción)</t>
  </si>
  <si>
    <t>Javier Argente Álvarez, Eva Argente Linares</t>
  </si>
  <si>
    <t>Centro de Estudios Superiores Máster Fiscal Granada, URG</t>
  </si>
  <si>
    <t>Curso de experto en cooperación  y acción internacional internacional</t>
  </si>
  <si>
    <t>Nuria Cordero Ramos y Jes´su Delgado Baena</t>
  </si>
  <si>
    <t>FAMSI</t>
  </si>
  <si>
    <t>I curso de experto universitario en derecho de las nuevas tecnologías</t>
  </si>
  <si>
    <t>Rafael Perea Ortega, Camino García Murillo</t>
  </si>
  <si>
    <t>Experto universitario en dereccho español impartido en inglés(Ved)</t>
  </si>
  <si>
    <t>José Manuel De Torres Perea, Diego Juan Chacón Morales</t>
  </si>
  <si>
    <t>Colegio Abogados Lucena, UMA</t>
  </si>
  <si>
    <t>Experto universitario en Derecho societario(Xiedición)</t>
  </si>
  <si>
    <t>Patricia Benavides, Salvador González</t>
  </si>
  <si>
    <t>UMA,Colegio Abogados Málaga</t>
  </si>
  <si>
    <t>Expero en Relaciones Laborales y jurisdicción social</t>
  </si>
  <si>
    <t>Francisco Vila, Maria José González Guerrero</t>
  </si>
  <si>
    <t>UMA, Colegio abogados Málaga</t>
  </si>
  <si>
    <t>Experto en urgencias y emergencias(VIII ed)</t>
  </si>
  <si>
    <t>Andrés Buforn, José Ignacio Peláez</t>
  </si>
  <si>
    <t xml:space="preserve">UMA, Colegio Médicos Málaga </t>
  </si>
  <si>
    <t>Experto en valoración médica de incapacidades</t>
  </si>
  <si>
    <t>José Luis de la Fuente, José Manuel Burgos</t>
  </si>
  <si>
    <t>Colegio Médicos Málaga, UMA</t>
  </si>
  <si>
    <t>Máster en Asesoría fiscal profesional</t>
  </si>
  <si>
    <t>D. Javier Argente Álvarez, Inspector de Hacienda en excedencia y Eva Argente Linares, Dra, en Económicas.</t>
  </si>
  <si>
    <t xml:space="preserve">Centro Estudios superiores Granada </t>
  </si>
  <si>
    <t>XIII Máster en Gestión y conservación de especies en comercio: el marco internacional</t>
  </si>
  <si>
    <t>Margarita Clemnte Muñoz</t>
  </si>
  <si>
    <t>Catedrática Uni, CUCO</t>
  </si>
  <si>
    <t>Master Business School(sep2017-dic18)</t>
  </si>
  <si>
    <t xml:space="preserve">D. Víctor Aguilar, US </t>
  </si>
  <si>
    <t>US, San IgnacioUniversioty Miami</t>
  </si>
  <si>
    <t>Máster en Contabilidad y control financiero de las Administraciones Públicas(abril18-jun19)</t>
  </si>
  <si>
    <t xml:space="preserve">Dªrocío Sánchez Mira, D. Andrés Navarro </t>
  </si>
  <si>
    <t xml:space="preserve">UGR. Junta de andalucía </t>
  </si>
  <si>
    <t>Máster en Negocios Internacionales</t>
  </si>
  <si>
    <t>D. Arturo Gutierez Fernández</t>
  </si>
  <si>
    <t>US, Cajasol</t>
  </si>
  <si>
    <t>VI Máster en Interpretación Orquestal</t>
  </si>
  <si>
    <t>D. Israel Sánchez López</t>
  </si>
  <si>
    <t xml:space="preserve">Conservatorio superior Manuel Castillo de Sevilla </t>
  </si>
  <si>
    <t>Máster en Actividad Física, Rendimiento Deportivo y Salud(enero17-dic.18) 2 años</t>
  </si>
  <si>
    <t xml:space="preserve">DR.Francisco José Berral de la Rosa, Catedrático de Universidad </t>
  </si>
  <si>
    <t>UPO, Uni. Estatal Valle Ecatepec, México</t>
  </si>
  <si>
    <t>María Teresa alonso Salas</t>
  </si>
  <si>
    <t xml:space="preserve">Hospital Virgen del Rocio Especialioda en pediatria </t>
  </si>
  <si>
    <t xml:space="preserve">Máster en Ecografía Clínica Iedición </t>
  </si>
  <si>
    <t xml:space="preserve">LuisM Beltrán Romero (Medicina Interna, UAM) y Máximo Bernabeu Wittel, Profesor Asociado Medicina Interna US, </t>
  </si>
  <si>
    <t>US, Hospital Virgen del Rocío</t>
  </si>
  <si>
    <t>I Máster en Patología de la cadera y pélvis</t>
  </si>
  <si>
    <t>Dr.aAlberto albert Ullibarri. Ydr. Juan _José Ballesta Alfaro</t>
  </si>
  <si>
    <t xml:space="preserve">Colegio Médicos Málaga </t>
  </si>
  <si>
    <t>II Máster en Patología de la rodilla</t>
  </si>
  <si>
    <t>Dr. Gabriel Domecq Fedez de Bobadilla</t>
  </si>
  <si>
    <t xml:space="preserve">Hospital Virgen del Rocío </t>
  </si>
  <si>
    <t>IV Máster en Urología Pediátrica</t>
  </si>
  <si>
    <t xml:space="preserve">Pedro López Pereira ( jefe de sección de urología en hospital Infantil La paz Madrid) y Ana Gómez  </t>
  </si>
  <si>
    <t>Colegio de Médicos</t>
  </si>
  <si>
    <t>IV Máster en Valoración Médica del Daño Corporal</t>
  </si>
  <si>
    <t>Dr. José Manuel Burgo Moreno</t>
  </si>
  <si>
    <t>Experto fiscal para profesiones en ejerccicio</t>
  </si>
  <si>
    <t>Centro de Estudios superiores Máster  Fiscal Granada, UGR</t>
  </si>
  <si>
    <t>(27ECTS)EXPERTO EN IMPLANTOLOGÍA ESTÉTICA MULTIDISCIPLINAR (4ª Edic.)</t>
  </si>
  <si>
    <t>Rafael Flores Ruíz</t>
  </si>
  <si>
    <t>Empresa pública progreso y salud</t>
  </si>
  <si>
    <t>EXPERTO NUTRICIÓN PARA OFICINAS DE FARMACIA Y CENTROS SANITARIOS (2ª Edic.)(25 ECTS)</t>
  </si>
  <si>
    <t>D. francisco josé Berral de la Rosa</t>
  </si>
  <si>
    <t>Catedrático UPO, Nutrifarma</t>
  </si>
  <si>
    <t xml:space="preserve">Experto en Dereccho  del Trabajo ( 25 ECTS)  </t>
  </si>
  <si>
    <t>D.Antonio Ojeda Avilés</t>
  </si>
  <si>
    <t>Uni. Sevilla</t>
  </si>
  <si>
    <t>Experto en urgencias y emergencias(25 ECTS)</t>
  </si>
  <si>
    <t>ANDRÉS BUFORN Y JOSÉ IGNACIO PELÁEZ</t>
  </si>
  <si>
    <t>Colegio Médicos Málaga</t>
  </si>
  <si>
    <t>X curso de Experto en Derecho societario (25 ECTS)</t>
  </si>
  <si>
    <t>PATRICIA BENAVIDES Y SALVADOR GONZÁLEZ</t>
  </si>
  <si>
    <t>Colegio Abogados Málaga, UMA</t>
  </si>
  <si>
    <t>IX experto en derecho del trabajo y gestión laboral (25ects)</t>
  </si>
  <si>
    <t>Franscisco Vila Tierno y Mª José Gonza´lez GuerreroColegio Abogados, UMA</t>
  </si>
  <si>
    <t>II curso de experto en Rsponsabiliodad civil</t>
  </si>
  <si>
    <t>Carmen Arija Soutullo y Cristobal Carnero Varo</t>
  </si>
  <si>
    <t>Nº       ALUMNOS EXTRANJEROS</t>
  </si>
  <si>
    <t>Nº                               ALUMNOS</t>
  </si>
  <si>
    <t>PROGRAMAS Y SEDES</t>
  </si>
  <si>
    <t>Suma de EDICIONES</t>
  </si>
  <si>
    <t>ÁREA DE CONOCIMIENTO</t>
  </si>
  <si>
    <t>ALUMNADO</t>
  </si>
  <si>
    <t>1 TOTAL DE ALUMNOS</t>
  </si>
  <si>
    <t>Suma de Nº                               ALUMNOS</t>
  </si>
  <si>
    <t>2 NUMERO DE ALUMNOS POR SEDE</t>
  </si>
  <si>
    <t>3 ALUMNOS POR ÁREA</t>
  </si>
  <si>
    <t>4 ALUNOS POR PROGRAMA Y SEDE</t>
  </si>
  <si>
    <t>ALUMNADO TOTAL</t>
  </si>
  <si>
    <t>ALUMNADO EXTRANJERO</t>
  </si>
  <si>
    <t>% ALUMNADO EXTRANJERO</t>
  </si>
  <si>
    <t>(en blanco)</t>
  </si>
  <si>
    <t>VARIAS UNIVERSIDADES ANDALUZAS</t>
  </si>
  <si>
    <t>ETIQUETAS</t>
  </si>
  <si>
    <t>5. DATOS DE FILIACIÓN</t>
  </si>
  <si>
    <t>Cuenta de PROGRAMA</t>
  </si>
  <si>
    <t>Suma de Nº       ALUMNOS EXTRANJEROS</t>
  </si>
  <si>
    <t>COLABORACIÓN  UNIA OTRAS ORGANIZACIONES</t>
  </si>
  <si>
    <t>6 COLABORADORES MÁS FRECUENTES</t>
  </si>
  <si>
    <t>(Todas)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</si>
</sst>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1"/>
      <name val="Consolas"/>
      <family val="3"/>
    </font>
    <font>
      <sz val="11"/>
      <name val="Calibri"/>
      <family val="2"/>
      <scheme val="minor"/>
    </font>
    <font>
      <sz val="11"/>
      <color theme="1"/>
      <name val="Calibri"/>
      <family val="2"/>
      <scheme val="minor"/>
    </font>
    <font>
      <sz val="8"/>
      <color theme="1"/>
      <name val="Calibri"/>
      <family val="2"/>
      <scheme val="minor"/>
    </font>
    <font>
      <b/>
      <sz val="14"/>
      <color theme="1"/>
      <name val="Calibri"/>
      <family val="2"/>
      <scheme val="minor"/>
    </font>
    <font>
      <b/>
      <sz val="18"/>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4" tint="-0.249977111117893"/>
      <name val="Calibri"/>
      <family val="2"/>
      <scheme val="minor"/>
    </font>
    <font>
      <sz val="9"/>
      <color rgb="FFC00000"/>
      <name val="Calibri"/>
      <family val="2"/>
      <scheme val="minor"/>
    </font>
    <font>
      <sz val="9"/>
      <color rgb="FFFF0000"/>
      <name val="Calibri"/>
      <family val="2"/>
      <scheme val="minor"/>
    </font>
    <font>
      <b/>
      <sz val="11"/>
      <name val="Calibri"/>
      <family val="2"/>
      <scheme val="minor"/>
    </font>
    <font>
      <sz val="16"/>
      <color theme="1"/>
      <name val="Calibri"/>
      <family val="2"/>
      <scheme val="minor"/>
    </font>
    <font>
      <b/>
      <sz val="10"/>
      <color theme="1"/>
      <name val="Calibri"/>
      <family val="2"/>
    </font>
    <font>
      <sz val="11"/>
      <color theme="0"/>
      <name val="Calibri"/>
      <family val="2"/>
      <scheme val="minor"/>
    </font>
    <font>
      <sz val="9"/>
      <color theme="1"/>
      <name val="Calibri"/>
      <scheme val="minor"/>
    </font>
    <font>
      <b/>
      <sz val="18"/>
      <color theme="9" tint="-0.249977111117893"/>
      <name val="Calibri"/>
      <family val="2"/>
      <scheme val="minor"/>
    </font>
  </fonts>
  <fills count="10">
    <fill>
      <patternFill patternType="none"/>
    </fill>
    <fill>
      <patternFill patternType="gray125"/>
    </fill>
    <fill>
      <patternFill patternType="solid">
        <fgColor rgb="FF009540"/>
        <bgColor indexed="64"/>
      </patternFill>
    </fill>
    <fill>
      <patternFill patternType="solid">
        <fgColor rgb="FF93C01E"/>
        <bgColor indexed="64"/>
      </patternFill>
    </fill>
    <fill>
      <patternFill patternType="solid">
        <fgColor rgb="FFD2D700"/>
        <bgColor indexed="64"/>
      </patternFill>
    </fill>
    <fill>
      <patternFill patternType="solid">
        <fgColor rgb="FF1D1D1B"/>
        <bgColor indexed="64"/>
      </patternFill>
    </fill>
    <fill>
      <patternFill patternType="solid">
        <fgColor rgb="FF1E5664"/>
        <bgColor indexed="64"/>
      </patternFill>
    </fill>
    <fill>
      <patternFill patternType="solid">
        <fgColor theme="9" tint="0.59999389629810485"/>
        <bgColor indexed="65"/>
      </patternFill>
    </fill>
    <fill>
      <patternFill patternType="solid">
        <fgColor rgb="FFEDEDED"/>
        <bgColor indexed="64"/>
      </patternFill>
    </fill>
    <fill>
      <patternFill patternType="solid">
        <fgColor theme="9"/>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theme="9"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medium">
        <color indexed="64"/>
      </left>
      <right/>
      <top/>
      <bottom/>
      <diagonal/>
    </border>
    <border>
      <left/>
      <right style="medium">
        <color indexed="64"/>
      </right>
      <top/>
      <bottom/>
      <diagonal/>
    </border>
  </borders>
  <cellStyleXfs count="2">
    <xf numFmtId="0" fontId="0" fillId="0" borderId="0"/>
    <xf numFmtId="0" fontId="4" fillId="7" borderId="0" applyNumberFormat="0" applyBorder="0" applyAlignment="0" applyProtection="0"/>
  </cellStyleXfs>
  <cellXfs count="98">
    <xf numFmtId="0" fontId="0" fillId="0" borderId="0" xfId="0"/>
    <xf numFmtId="0" fontId="2" fillId="0" borderId="0" xfId="0" applyFont="1"/>
    <xf numFmtId="0" fontId="3" fillId="0" borderId="0" xfId="0" applyFont="1"/>
    <xf numFmtId="0" fontId="0" fillId="0" borderId="0" xfId="0" applyFill="1"/>
    <xf numFmtId="0" fontId="0" fillId="2" borderId="0" xfId="0" applyFill="1"/>
    <xf numFmtId="0" fontId="0" fillId="3" borderId="0" xfId="0" applyFill="1"/>
    <xf numFmtId="0" fontId="0" fillId="4" borderId="0" xfId="0" applyFill="1"/>
    <xf numFmtId="0" fontId="0" fillId="5" borderId="0" xfId="0" applyFill="1"/>
    <xf numFmtId="11" fontId="3" fillId="0" borderId="0" xfId="0" applyNumberFormat="1" applyFont="1"/>
    <xf numFmtId="0" fontId="0" fillId="6" borderId="0" xfId="0" applyFill="1"/>
    <xf numFmtId="0" fontId="1" fillId="0" borderId="0" xfId="0" applyFont="1" applyBorder="1" applyAlignment="1">
      <alignment horizontal="center"/>
    </xf>
    <xf numFmtId="9" fontId="0" fillId="0" borderId="0" xfId="0" applyNumberFormat="1"/>
    <xf numFmtId="0" fontId="5" fillId="0" borderId="0" xfId="0" applyFont="1" applyAlignment="1">
      <alignment horizontal="center"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0" fontId="8" fillId="0" borderId="5" xfId="0" applyFont="1" applyBorder="1" applyAlignment="1">
      <alignment horizontal="center" vertical="center" wrapText="1"/>
    </xf>
    <xf numFmtId="9" fontId="8" fillId="0" borderId="5" xfId="0" applyNumberFormat="1" applyFont="1" applyBorder="1" applyAlignment="1">
      <alignment horizontal="center" vertical="center" wrapText="1"/>
    </xf>
    <xf numFmtId="0" fontId="1" fillId="7" borderId="8" xfId="1" applyFont="1" applyBorder="1" applyAlignment="1">
      <alignment horizontal="center" vertical="center" wrapText="1"/>
    </xf>
    <xf numFmtId="0" fontId="1" fillId="7" borderId="6" xfId="1" applyFont="1" applyBorder="1" applyAlignment="1">
      <alignment horizontal="center" vertical="center" wrapText="1"/>
    </xf>
    <xf numFmtId="9" fontId="1" fillId="7" borderId="6" xfId="1" applyNumberFormat="1" applyFont="1" applyBorder="1" applyAlignment="1">
      <alignment horizontal="center" vertical="center" wrapText="1"/>
    </xf>
    <xf numFmtId="0" fontId="1" fillId="7" borderId="9" xfId="1"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9" fontId="8" fillId="0" borderId="4" xfId="0" applyNumberFormat="1" applyFont="1" applyBorder="1" applyAlignment="1">
      <alignment horizontal="center" vertical="center" wrapText="1"/>
    </xf>
    <xf numFmtId="0" fontId="1" fillId="0" borderId="7" xfId="0" applyFont="1" applyBorder="1" applyAlignment="1">
      <alignment horizontal="center"/>
    </xf>
    <xf numFmtId="0" fontId="1" fillId="0" borderId="0" xfId="0" applyFont="1" applyAlignment="1">
      <alignment wrapText="1"/>
    </xf>
    <xf numFmtId="0" fontId="0" fillId="0" borderId="0" xfId="0" pivotButton="1"/>
    <xf numFmtId="0" fontId="0" fillId="0" borderId="0" xfId="0" applyAlignment="1">
      <alignment horizontal="left"/>
    </xf>
    <xf numFmtId="0" fontId="0" fillId="0" borderId="0" xfId="0" applyNumberFormat="1"/>
    <xf numFmtId="0" fontId="3" fillId="0" borderId="0" xfId="0" applyFont="1" applyFill="1"/>
    <xf numFmtId="1" fontId="1" fillId="7" borderId="6" xfId="1"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1" fontId="11" fillId="0" borderId="4"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1" fontId="13" fillId="0" borderId="4" xfId="0" applyNumberFormat="1" applyFont="1" applyBorder="1" applyAlignment="1">
      <alignment horizontal="center" vertical="center" wrapText="1"/>
    </xf>
    <xf numFmtId="1" fontId="0" fillId="0" borderId="0" xfId="0" applyNumberFormat="1" applyAlignment="1">
      <alignment horizontal="center" vertical="center" wrapText="1"/>
    </xf>
    <xf numFmtId="0" fontId="0" fillId="0" borderId="0" xfId="0" applyNumberFormat="1" applyAlignment="1">
      <alignment horizontal="center" vertical="center"/>
    </xf>
    <xf numFmtId="0" fontId="0" fillId="0" borderId="10" xfId="0" applyBorder="1"/>
    <xf numFmtId="0" fontId="0" fillId="0" borderId="11" xfId="0" applyBorder="1"/>
    <xf numFmtId="0" fontId="8" fillId="0" borderId="12" xfId="0" applyFont="1" applyBorder="1" applyAlignment="1">
      <alignment horizontal="center" vertical="center" wrapText="1"/>
    </xf>
    <xf numFmtId="1" fontId="15" fillId="0" borderId="12"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0" fontId="0" fillId="0" borderId="0" xfId="0" applyAlignment="1">
      <alignment horizontal="center" vertical="center"/>
    </xf>
    <xf numFmtId="0" fontId="18" fillId="0" borderId="5" xfId="0" applyFont="1" applyBorder="1" applyAlignment="1">
      <alignment horizontal="center" vertical="center" wrapText="1"/>
    </xf>
    <xf numFmtId="1" fontId="18" fillId="0" borderId="5" xfId="0" applyNumberFormat="1" applyFont="1" applyBorder="1" applyAlignment="1">
      <alignment horizontal="center" vertical="center" wrapText="1"/>
    </xf>
    <xf numFmtId="9" fontId="18" fillId="0" borderId="5" xfId="0" applyNumberFormat="1" applyFont="1"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vertical="center"/>
    </xf>
    <xf numFmtId="0" fontId="16" fillId="8" borderId="4" xfId="0" applyFont="1" applyFill="1" applyBorder="1" applyAlignment="1">
      <alignment vertical="center" wrapText="1"/>
    </xf>
    <xf numFmtId="0" fontId="16" fillId="0" borderId="4" xfId="0" applyFont="1" applyBorder="1" applyAlignment="1">
      <alignment vertical="center" wrapText="1"/>
    </xf>
    <xf numFmtId="0" fontId="16" fillId="0" borderId="4" xfId="0" applyFont="1" applyFill="1" applyBorder="1" applyAlignment="1">
      <alignment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0" xfId="0" applyNumberFormat="1" applyAlignment="1">
      <alignment horizontal="center"/>
    </xf>
    <xf numFmtId="0" fontId="0" fillId="0" borderId="0" xfId="0" pivotButton="1" applyAlignment="1">
      <alignment horizontal="center" vertical="center"/>
    </xf>
    <xf numFmtId="9" fontId="0" fillId="0" borderId="0" xfId="0" applyNumberFormat="1" applyAlignment="1">
      <alignment horizontal="center"/>
    </xf>
    <xf numFmtId="0" fontId="17" fillId="9" borderId="0" xfId="0" applyFon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4" fillId="0" borderId="1" xfId="0" applyFont="1" applyBorder="1"/>
    <xf numFmtId="0" fontId="0" fillId="0" borderId="28" xfId="0" applyBorder="1"/>
    <xf numFmtId="0" fontId="0" fillId="0" borderId="16" xfId="0" applyBorder="1"/>
    <xf numFmtId="0" fontId="0" fillId="0" borderId="29" xfId="0" applyBorder="1"/>
    <xf numFmtId="0" fontId="0" fillId="0" borderId="28" xfId="0" applyFill="1" applyBorder="1"/>
    <xf numFmtId="0" fontId="0" fillId="0" borderId="29" xfId="0" applyFill="1" applyBorder="1"/>
    <xf numFmtId="0" fontId="0" fillId="0" borderId="18" xfId="0" applyFill="1" applyBorder="1"/>
    <xf numFmtId="0" fontId="0" fillId="0" borderId="0" xfId="0" applyNumberFormat="1" applyAlignment="1"/>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17" fillId="9" borderId="0" xfId="0" applyFont="1" applyFill="1" applyBorder="1" applyAlignment="1">
      <alignment horizontal="center" vertical="center"/>
    </xf>
    <xf numFmtId="9" fontId="19" fillId="0" borderId="0" xfId="0" applyNumberFormat="1" applyFont="1" applyFill="1" applyBorder="1" applyAlignment="1">
      <alignment horizontal="center" vertical="center"/>
    </xf>
    <xf numFmtId="0" fontId="17" fillId="9" borderId="0" xfId="0" applyFont="1" applyFill="1" applyBorder="1" applyAlignment="1">
      <alignment horizontal="center"/>
    </xf>
    <xf numFmtId="1"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6"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left"/>
    </xf>
    <xf numFmtId="0" fontId="0" fillId="0" borderId="0" xfId="0" applyAlignment="1">
      <alignment horizontal="left" vertical="center"/>
    </xf>
    <xf numFmtId="0" fontId="1"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
    <cellStyle name="40% - Énfasis6" xfId="1" builtinId="51"/>
    <cellStyle name="Normal" xfId="0" builtinId="0"/>
  </cellStyles>
  <dxfs count="75">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numFmt numFmtId="1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vertical="bottom" readingOrder="0"/>
    </dxf>
    <dxf>
      <alignment vertical="center" readingOrder="0"/>
    </dxf>
    <dxf>
      <alignment horizontal="general" readingOrder="0"/>
    </dxf>
    <dxf>
      <alignment horizontal="center" readingOrder="0"/>
    </dxf>
    <dxf>
      <numFmt numFmtId="0" formatCode="General"/>
    </dxf>
    <dxf>
      <numFmt numFmtId="13" formatCode="0%"/>
    </dxf>
    <dxf>
      <numFmt numFmtId="14" formatCode="0.00%"/>
    </dxf>
    <dxf>
      <numFmt numFmtId="0" formatCode="General"/>
    </dxf>
    <dxf>
      <numFmt numFmtId="13" formatCode="0%"/>
    </dxf>
    <dxf>
      <numFmt numFmtId="14" formatCode="0.00%"/>
    </dxf>
    <dxf>
      <numFmt numFmtId="13" formatCode="0%"/>
    </dxf>
    <dxf>
      <alignment horizontal="center" readingOrder="0"/>
    </dxf>
    <dxf>
      <alignment vertical="center" readingOrder="0"/>
    </dxf>
    <dxf>
      <alignment horizontal="center" readingOrder="0"/>
    </dxf>
  </dxfs>
  <tableStyles count="0" defaultTableStyle="TableStyleMedium2" defaultPivotStyle="PivotStyleLight16"/>
  <colors>
    <mruColors>
      <color rgb="FF93C01E"/>
      <color rgb="FF93C050"/>
      <color rgb="FF009540"/>
      <color rgb="FF1E5664"/>
      <color rgb="FF1E0000"/>
      <color rgb="FFFFFFFF"/>
      <color rgb="FFCCFFFF"/>
      <color rgb="FFC9FFE0"/>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PROGRAMAS!TablaDinámica1</c:name>
    <c:fmtId val="5"/>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sz="900">
                <a:solidFill>
                  <a:sysClr val="windowText" lastClr="000000"/>
                </a:solidFill>
              </a:rPr>
              <a:t> de programaS IMPARTIDOS</a:t>
            </a:r>
          </a:p>
        </c:rich>
      </c:tx>
      <c:layout>
        <c:manualLayout>
          <c:xMode val="edge"/>
          <c:yMode val="edge"/>
          <c:x val="8.8912058931910079E-2"/>
          <c:y val="4.3210195941181008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pattFill prst="narVert">
            <a:fgClr>
              <a:schemeClr val="accent6"/>
            </a:fgClr>
            <a:bgClr>
              <a:schemeClr val="accent6">
                <a:lumMod val="20000"/>
                <a:lumOff val="80000"/>
              </a:schemeClr>
            </a:bgClr>
          </a:pattFill>
          <a:ln>
            <a:noFill/>
          </a:ln>
          <a:effectLst>
            <a:innerShdw blurRad="114300">
              <a:schemeClr val="accent6"/>
            </a:innerShdw>
          </a:effectLst>
        </c:spPr>
        <c:marker>
          <c:spPr>
            <a:solidFill>
              <a:schemeClr val="accent6"/>
            </a:solidFill>
            <a:ln>
              <a:no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pattFill prst="narVert">
            <a:fgClr>
              <a:schemeClr val="accent6"/>
            </a:fgClr>
            <a:bgClr>
              <a:schemeClr val="accent6">
                <a:lumMod val="20000"/>
                <a:lumOff val="80000"/>
              </a:schemeClr>
            </a:bgClr>
          </a:pattFill>
          <a:ln>
            <a:noFill/>
          </a:ln>
          <a:effectLst>
            <a:innerShdw blurRad="114300">
              <a:schemeClr val="accent6"/>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pattFill prst="narVert">
            <a:fgClr>
              <a:schemeClr val="accent6"/>
            </a:fgClr>
            <a:bgClr>
              <a:schemeClr val="accent6">
                <a:lumMod val="20000"/>
                <a:lumOff val="80000"/>
              </a:schemeClr>
            </a:bgClr>
          </a:pattFill>
          <a:ln>
            <a:noFill/>
          </a:ln>
          <a:effectLst>
            <a:innerShdw blurRad="114300">
              <a:schemeClr val="accent6"/>
            </a:inn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39058892087828229"/>
          <c:y val="0.21014226914817463"/>
          <c:w val="0.55302341392347987"/>
          <c:h val="0.76144863994273448"/>
        </c:manualLayout>
      </c:layout>
      <c:barChart>
        <c:barDir val="bar"/>
        <c:grouping val="clustered"/>
        <c:varyColors val="0"/>
        <c:ser>
          <c:idx val="0"/>
          <c:order val="0"/>
          <c:tx>
            <c:strRef>
              <c:f>'SEDES Y PROGRAMAS'!$C$5</c:f>
              <c:strCache>
                <c:ptCount val="1"/>
                <c:pt idx="0">
                  <c:v>Total</c:v>
                </c:pt>
              </c:strCache>
            </c:strRef>
          </c:tx>
          <c:spPr>
            <a:pattFill prst="narVert">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'SEDES Y PROGRAMAS'!$B$6:$B$7</c:f>
              <c:strCache>
                <c:ptCount val="1"/>
                <c:pt idx="0">
                  <c:v>FORM. CONTINUA</c:v>
                </c:pt>
              </c:strCache>
            </c:strRef>
          </c:cat>
          <c:val>
            <c:numRef>
              <c:f>'SEDES Y PROGRAMAS'!$C$6:$C$7</c:f>
              <c:numCache>
                <c:formatCode>General</c:formatCode>
                <c:ptCount val="1"/>
                <c:pt idx="0">
                  <c:v>60</c:v>
                </c:pt>
              </c:numCache>
            </c:numRef>
          </c:val>
          <c:extLst>
            <c:ext xmlns:c16="http://schemas.microsoft.com/office/drawing/2014/chart" uri="{C3380CC4-5D6E-409C-BE32-E72D297353CC}">
              <c16:uniqueId val="{00000000-0102-459D-BF63-A8BEA7FDE62C}"/>
            </c:ext>
          </c:extLst>
        </c:ser>
        <c:dLbls>
          <c:dLblPos val="outEnd"/>
          <c:showLegendKey val="0"/>
          <c:showVal val="1"/>
          <c:showCatName val="0"/>
          <c:showSerName val="0"/>
          <c:showPercent val="0"/>
          <c:showBubbleSize val="0"/>
        </c:dLbls>
        <c:gapWidth val="227"/>
        <c:overlap val="-48"/>
        <c:axId val="461499592"/>
        <c:axId val="461502872"/>
      </c:barChart>
      <c:catAx>
        <c:axId val="46149959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61502872"/>
        <c:crosses val="autoZero"/>
        <c:auto val="1"/>
        <c:lblAlgn val="ctr"/>
        <c:lblOffset val="100"/>
        <c:noMultiLvlLbl val="0"/>
      </c:catAx>
      <c:valAx>
        <c:axId val="461502872"/>
        <c:scaling>
          <c:orientation val="minMax"/>
        </c:scaling>
        <c:delete val="1"/>
        <c:axPos val="b"/>
        <c:numFmt formatCode="General" sourceLinked="1"/>
        <c:majorTickMark val="none"/>
        <c:minorTickMark val="none"/>
        <c:tickLblPos val="nextTo"/>
        <c:crossAx val="461499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pivotSource>
    <c:name>[5.1 MEMORIA ACADÉMICA 17-18 Y 18-19.xlsx]SEDES Y PROGRAMAS!TablaDinámica8</c:name>
    <c:fmtId val="4"/>
  </c:pivotSource>
  <c:chart>
    <c:title>
      <c:tx>
        <c:rich>
          <a:bodyPr rot="0" spcFirstLastPara="1" vertOverflow="ellipsis" vert="horz" wrap="square" anchor="ctr" anchorCtr="1"/>
          <a:lstStyle/>
          <a:p>
            <a:pPr>
              <a:defRPr sz="900" b="1" i="0" u="none" strike="noStrike" kern="1200" cap="all" spc="120" normalizeH="0" baseline="0">
                <a:solidFill>
                  <a:schemeClr val="tx1">
                    <a:lumMod val="65000"/>
                    <a:lumOff val="35000"/>
                  </a:schemeClr>
                </a:solidFill>
                <a:latin typeface="+mn-lt"/>
                <a:ea typeface="+mn-ea"/>
                <a:cs typeface="+mn-cs"/>
              </a:defRPr>
            </a:pPr>
            <a:r>
              <a:rPr lang="es-ES" sz="900"/>
              <a:t>Nº DE PROGRAMAS IMPARTIDO CON CADA ENTIDAD</a:t>
            </a:r>
          </a:p>
        </c:rich>
      </c:tx>
      <c:overlay val="0"/>
      <c:spPr>
        <a:noFill/>
        <a:ln>
          <a:noFill/>
        </a:ln>
        <a:effectLst/>
      </c:spPr>
      <c:txPr>
        <a:bodyPr rot="0" spcFirstLastPara="1" vertOverflow="ellipsis" vert="horz" wrap="square" anchor="ctr" anchorCtr="1"/>
        <a:lstStyle/>
        <a:p>
          <a:pPr>
            <a:defRPr sz="900" b="1" i="0" u="none" strike="noStrike" kern="1200" cap="all" spc="120" normalizeH="0" baseline="0">
              <a:solidFill>
                <a:schemeClr val="tx1">
                  <a:lumMod val="65000"/>
                  <a:lumOff val="35000"/>
                </a:schemeClr>
              </a:solidFill>
              <a:latin typeface="+mn-lt"/>
              <a:ea typeface="+mn-ea"/>
              <a:cs typeface="+mn-cs"/>
            </a:defRPr>
          </a:pPr>
          <a:endParaRPr lang="es-ES"/>
        </a:p>
      </c:txPr>
    </c:title>
    <c:autoTitleDeleted val="0"/>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5643965101461605E-2"/>
          <c:y val="4.1418106145978517E-2"/>
          <c:w val="0.80558800746355896"/>
          <c:h val="0.51339803096485215"/>
        </c:manualLayout>
      </c:layout>
      <c:barChart>
        <c:barDir val="col"/>
        <c:grouping val="clustered"/>
        <c:varyColors val="0"/>
        <c:ser>
          <c:idx val="0"/>
          <c:order val="0"/>
          <c:tx>
            <c:strRef>
              <c:f>'SEDES Y PROGRAMAS'!$C$86:$C$87</c:f>
              <c:strCache>
                <c:ptCount val="1"/>
                <c:pt idx="0">
                  <c:v>ARTE Y HUMANIDADES</c:v>
                </c:pt>
              </c:strCache>
            </c:strRef>
          </c:tx>
          <c:spPr>
            <a:solidFill>
              <a:schemeClr val="accent6">
                <a:tint val="5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PROGRAMAS'!$C$88:$C$100</c:f>
              <c:numCache>
                <c:formatCode>General</c:formatCode>
                <c:ptCount val="12"/>
                <c:pt idx="1">
                  <c:v>6</c:v>
                </c:pt>
                <c:pt idx="2">
                  <c:v>1</c:v>
                </c:pt>
                <c:pt idx="6">
                  <c:v>1</c:v>
                </c:pt>
                <c:pt idx="11">
                  <c:v>1</c:v>
                </c:pt>
              </c:numCache>
            </c:numRef>
          </c:val>
          <c:extLst>
            <c:ext xmlns:c16="http://schemas.microsoft.com/office/drawing/2014/chart" uri="{C3380CC4-5D6E-409C-BE32-E72D297353CC}">
              <c16:uniqueId val="{00000000-A1AC-4D97-A8CC-CD8B7063A70E}"/>
            </c:ext>
          </c:extLst>
        </c:ser>
        <c:ser>
          <c:idx val="1"/>
          <c:order val="1"/>
          <c:tx>
            <c:strRef>
              <c:f>'SEDES Y PROGRAMAS'!$D$86:$D$87</c:f>
              <c:strCache>
                <c:ptCount val="1"/>
                <c:pt idx="0">
                  <c:v>CC DE LA SALUD</c:v>
                </c:pt>
              </c:strCache>
            </c:strRef>
          </c:tx>
          <c:spPr>
            <a:solidFill>
              <a:schemeClr val="accent6">
                <a:tint val="7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PROGRAMAS'!$D$88:$D$100</c:f>
              <c:numCache>
                <c:formatCode>General</c:formatCode>
                <c:ptCount val="12"/>
                <c:pt idx="1">
                  <c:v>4</c:v>
                </c:pt>
                <c:pt idx="8">
                  <c:v>2</c:v>
                </c:pt>
                <c:pt idx="11">
                  <c:v>8</c:v>
                </c:pt>
              </c:numCache>
            </c:numRef>
          </c:val>
          <c:extLst>
            <c:ext xmlns:c16="http://schemas.microsoft.com/office/drawing/2014/chart" uri="{C3380CC4-5D6E-409C-BE32-E72D297353CC}">
              <c16:uniqueId val="{00000002-1348-4405-8725-870CA8D4E8EF}"/>
            </c:ext>
          </c:extLst>
        </c:ser>
        <c:ser>
          <c:idx val="2"/>
          <c:order val="2"/>
          <c:tx>
            <c:strRef>
              <c:f>'SEDES Y PROGRAMAS'!$E$86:$E$87</c:f>
              <c:strCache>
                <c:ptCount val="1"/>
                <c:pt idx="0">
                  <c:v>CC EXPERIMENTALES</c:v>
                </c:pt>
              </c:strCache>
            </c:strRef>
          </c:tx>
          <c:spPr>
            <a:solidFill>
              <a:schemeClr val="accent6">
                <a:tint val="9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PROGRAMAS'!$E$88:$E$100</c:f>
              <c:numCache>
                <c:formatCode>General</c:formatCode>
                <c:ptCount val="12"/>
                <c:pt idx="1">
                  <c:v>1</c:v>
                </c:pt>
              </c:numCache>
            </c:numRef>
          </c:val>
          <c:extLst>
            <c:ext xmlns:c16="http://schemas.microsoft.com/office/drawing/2014/chart" uri="{C3380CC4-5D6E-409C-BE32-E72D297353CC}">
              <c16:uniqueId val="{00000003-1348-4405-8725-870CA8D4E8EF}"/>
            </c:ext>
          </c:extLst>
        </c:ser>
        <c:ser>
          <c:idx val="3"/>
          <c:order val="3"/>
          <c:tx>
            <c:strRef>
              <c:f>'SEDES Y PROGRAMAS'!$F$86:$F$87</c:f>
              <c:strCache>
                <c:ptCount val="1"/>
                <c:pt idx="0">
                  <c:v>CC SOCIALES Y JURÍDICAS</c:v>
                </c:pt>
              </c:strCache>
            </c:strRef>
          </c:tx>
          <c:spPr>
            <a:solidFill>
              <a:schemeClr val="accent6">
                <a:shade val="9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PROGRAMAS'!$F$88:$F$100</c:f>
              <c:numCache>
                <c:formatCode>General</c:formatCode>
                <c:ptCount val="12"/>
                <c:pt idx="0">
                  <c:v>2</c:v>
                </c:pt>
                <c:pt idx="1">
                  <c:v>3</c:v>
                </c:pt>
                <c:pt idx="2">
                  <c:v>1</c:v>
                </c:pt>
                <c:pt idx="5">
                  <c:v>1</c:v>
                </c:pt>
                <c:pt idx="6">
                  <c:v>2</c:v>
                </c:pt>
                <c:pt idx="7">
                  <c:v>3</c:v>
                </c:pt>
                <c:pt idx="8">
                  <c:v>2</c:v>
                </c:pt>
                <c:pt idx="9">
                  <c:v>2</c:v>
                </c:pt>
                <c:pt idx="10">
                  <c:v>1</c:v>
                </c:pt>
                <c:pt idx="11">
                  <c:v>3</c:v>
                </c:pt>
              </c:numCache>
            </c:numRef>
          </c:val>
          <c:extLst>
            <c:ext xmlns:c16="http://schemas.microsoft.com/office/drawing/2014/chart" uri="{C3380CC4-5D6E-409C-BE32-E72D297353CC}">
              <c16:uniqueId val="{00000004-1348-4405-8725-870CA8D4E8EF}"/>
            </c:ext>
          </c:extLst>
        </c:ser>
        <c:ser>
          <c:idx val="4"/>
          <c:order val="4"/>
          <c:tx>
            <c:strRef>
              <c:f>'SEDES Y PROGRAMAS'!$G$86:$G$87</c:f>
              <c:strCache>
                <c:ptCount val="1"/>
                <c:pt idx="0">
                  <c:v>INGENIERÍA Y ARQUITECTURA</c:v>
                </c:pt>
              </c:strCache>
            </c:strRef>
          </c:tx>
          <c:spPr>
            <a:solidFill>
              <a:schemeClr val="accent6">
                <a:shade val="7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PROGRAMAS'!$G$88:$G$100</c:f>
              <c:numCache>
                <c:formatCode>General</c:formatCode>
                <c:ptCount val="12"/>
                <c:pt idx="9">
                  <c:v>1</c:v>
                </c:pt>
              </c:numCache>
            </c:numRef>
          </c:val>
          <c:extLst>
            <c:ext xmlns:c16="http://schemas.microsoft.com/office/drawing/2014/chart" uri="{C3380CC4-5D6E-409C-BE32-E72D297353CC}">
              <c16:uniqueId val="{00000005-1348-4405-8725-870CA8D4E8EF}"/>
            </c:ext>
          </c:extLst>
        </c:ser>
        <c:ser>
          <c:idx val="5"/>
          <c:order val="5"/>
          <c:tx>
            <c:strRef>
              <c:f>'SEDES Y PROGRAMAS'!$H$86:$H$87</c:f>
              <c:strCache>
                <c:ptCount val="1"/>
                <c:pt idx="0">
                  <c:v>(en blanco)</c:v>
                </c:pt>
              </c:strCache>
            </c:strRef>
          </c:tx>
          <c:spPr>
            <a:solidFill>
              <a:schemeClr val="accent6">
                <a:shade val="5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PROGRAMAS'!$H$88:$H$100</c:f>
              <c:numCache>
                <c:formatCode>General</c:formatCode>
                <c:ptCount val="12"/>
                <c:pt idx="1">
                  <c:v>2</c:v>
                </c:pt>
                <c:pt idx="3">
                  <c:v>1</c:v>
                </c:pt>
                <c:pt idx="4">
                  <c:v>2</c:v>
                </c:pt>
                <c:pt idx="6">
                  <c:v>1</c:v>
                </c:pt>
                <c:pt idx="7">
                  <c:v>1</c:v>
                </c:pt>
              </c:numCache>
            </c:numRef>
          </c:val>
          <c:extLst>
            <c:ext xmlns:c16="http://schemas.microsoft.com/office/drawing/2014/chart" uri="{C3380CC4-5D6E-409C-BE32-E72D297353CC}">
              <c16:uniqueId val="{00000006-1348-4405-8725-870CA8D4E8EF}"/>
            </c:ext>
          </c:extLst>
        </c:ser>
        <c:dLbls>
          <c:dLblPos val="outEnd"/>
          <c:showLegendKey val="0"/>
          <c:showVal val="1"/>
          <c:showCatName val="0"/>
          <c:showSerName val="0"/>
          <c:showPercent val="0"/>
          <c:showBubbleSize val="0"/>
        </c:dLbls>
        <c:gapWidth val="444"/>
        <c:overlap val="-90"/>
        <c:axId val="581175408"/>
        <c:axId val="581176720"/>
      </c:barChart>
      <c:catAx>
        <c:axId val="581175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581176720"/>
        <c:crosses val="autoZero"/>
        <c:auto val="1"/>
        <c:lblAlgn val="ctr"/>
        <c:lblOffset val="100"/>
        <c:noMultiLvlLbl val="0"/>
      </c:catAx>
      <c:valAx>
        <c:axId val="581176720"/>
        <c:scaling>
          <c:orientation val="minMax"/>
        </c:scaling>
        <c:delete val="1"/>
        <c:axPos val="l"/>
        <c:numFmt formatCode="General" sourceLinked="1"/>
        <c:majorTickMark val="none"/>
        <c:minorTickMark val="none"/>
        <c:tickLblPos val="nextTo"/>
        <c:crossAx val="581175408"/>
        <c:crosses val="autoZero"/>
        <c:crossBetween val="between"/>
      </c:valAx>
      <c:spPr>
        <a:noFill/>
        <a:ln>
          <a:noFill/>
        </a:ln>
        <a:effectLst/>
      </c:spPr>
    </c:plotArea>
    <c:legend>
      <c:legendPos val="r"/>
      <c:layout>
        <c:manualLayout>
          <c:xMode val="edge"/>
          <c:yMode val="edge"/>
          <c:x val="0.83277848466774085"/>
          <c:y val="5.13499903769849E-2"/>
          <c:w val="0.16722147193336195"/>
          <c:h val="0.739731417605124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PROGRAMAS!TablaDinámica9</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rPr>
              <a:t>LAS</a:t>
            </a:r>
            <a:r>
              <a:rPr lang="en-US" sz="900" b="1" baseline="0">
                <a:solidFill>
                  <a:sysClr val="windowText" lastClr="000000"/>
                </a:solidFill>
              </a:rPr>
              <a:t> 5 ENTIDADES COLABORADORAS MÁS FRECUENTES</a:t>
            </a:r>
            <a:endParaRPr lang="en-US" sz="9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w="19050">
            <a:solidFill>
              <a:schemeClr val="lt1"/>
            </a:solidFill>
          </a:ln>
          <a:effectLst/>
        </c:spPr>
        <c:marker>
          <c:symbol val="none"/>
        </c:marker>
      </c:pivotFmt>
      <c:pivotFmt>
        <c:idx val="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tint val="54000"/>
            </a:schemeClr>
          </a:solidFill>
          <a:ln w="19050">
            <a:solidFill>
              <a:schemeClr val="lt1"/>
            </a:solidFill>
          </a:ln>
          <a:effectLst/>
        </c:spPr>
      </c:pivotFmt>
      <c:pivotFmt>
        <c:idx val="4"/>
        <c:spPr>
          <a:solidFill>
            <a:schemeClr val="accent6">
              <a:tint val="77000"/>
            </a:schemeClr>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hade val="76000"/>
            </a:schemeClr>
          </a:solidFill>
          <a:ln w="19050">
            <a:solidFill>
              <a:schemeClr val="lt1"/>
            </a:solidFill>
          </a:ln>
          <a:effectLst/>
        </c:spPr>
      </c:pivotFmt>
      <c:pivotFmt>
        <c:idx val="7"/>
        <c:spPr>
          <a:solidFill>
            <a:schemeClr val="accent6">
              <a:shade val="53000"/>
            </a:schemeClr>
          </a:solidFill>
          <a:ln w="19050">
            <a:solidFill>
              <a:schemeClr val="lt1"/>
            </a:solidFill>
          </a:ln>
          <a:effectLst/>
        </c:spPr>
      </c:pivotFmt>
      <c:pivotFmt>
        <c:idx val="8"/>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tint val="54000"/>
            </a:schemeClr>
          </a:solidFill>
          <a:ln w="19050">
            <a:solidFill>
              <a:schemeClr val="lt1"/>
            </a:solidFill>
          </a:ln>
          <a:effectLst/>
        </c:spPr>
      </c:pivotFmt>
      <c:pivotFmt>
        <c:idx val="10"/>
        <c:spPr>
          <a:solidFill>
            <a:schemeClr val="accent6">
              <a:tint val="77000"/>
            </a:schemeClr>
          </a:solidFill>
          <a:ln w="19050">
            <a:solidFill>
              <a:schemeClr val="lt1"/>
            </a:solidFill>
          </a:ln>
          <a:effectLst/>
        </c:spPr>
      </c:pivotFmt>
      <c:pivotFmt>
        <c:idx val="11"/>
        <c:spPr>
          <a:solidFill>
            <a:schemeClr val="accent6">
              <a:shade val="90000"/>
            </a:schemeClr>
          </a:solidFill>
          <a:ln w="19050">
            <a:solidFill>
              <a:schemeClr val="lt1"/>
            </a:solidFill>
          </a:ln>
          <a:effectLst/>
        </c:spPr>
      </c:pivotFmt>
      <c:pivotFmt>
        <c:idx val="12"/>
        <c:spPr>
          <a:solidFill>
            <a:schemeClr val="accent6">
              <a:shade val="76000"/>
            </a:schemeClr>
          </a:solidFill>
          <a:ln w="19050">
            <a:solidFill>
              <a:schemeClr val="lt1"/>
            </a:solidFill>
          </a:ln>
          <a:effectLst/>
        </c:spPr>
      </c:pivotFmt>
      <c:pivotFmt>
        <c:idx val="13"/>
        <c:spPr>
          <a:solidFill>
            <a:schemeClr val="accent6">
              <a:shade val="53000"/>
            </a:schemeClr>
          </a:solidFill>
          <a:ln w="19050">
            <a:solidFill>
              <a:schemeClr val="lt1"/>
            </a:solidFill>
          </a:ln>
          <a:effectLst/>
        </c:spPr>
      </c:pivotFmt>
      <c:pivotFmt>
        <c:idx val="14"/>
        <c:spPr>
          <a:solidFill>
            <a:schemeClr val="accent6">
              <a:shade val="90000"/>
            </a:schemeClr>
          </a:solidFill>
          <a:ln w="19050">
            <a:solidFill>
              <a:schemeClr val="lt1"/>
            </a:solidFill>
          </a:ln>
          <a:effectLst/>
        </c:spPr>
      </c:pivotFmt>
      <c:pivotFmt>
        <c:idx val="15"/>
        <c:spPr>
          <a:solidFill>
            <a:schemeClr val="accent6">
              <a:shade val="50000"/>
            </a:schemeClr>
          </a:solidFill>
          <a:ln w="19050">
            <a:solidFill>
              <a:schemeClr val="lt1"/>
            </a:solidFill>
          </a:ln>
          <a:effectLst/>
        </c:spPr>
      </c:pivotFmt>
      <c:pivotFmt>
        <c:idx val="16"/>
        <c:spPr>
          <a:solidFill>
            <a:schemeClr val="accent6">
              <a:tint val="70000"/>
            </a:schemeClr>
          </a:solidFill>
          <a:ln w="19050">
            <a:solidFill>
              <a:schemeClr val="lt1"/>
            </a:solidFill>
          </a:ln>
          <a:effectLst/>
        </c:spPr>
      </c:pivotFmt>
    </c:pivotFmts>
    <c:plotArea>
      <c:layout>
        <c:manualLayout>
          <c:layoutTarget val="inner"/>
          <c:xMode val="edge"/>
          <c:yMode val="edge"/>
          <c:x val="8.8866447937696269E-2"/>
          <c:y val="0.13467805551035289"/>
          <c:w val="0.61405051013793877"/>
          <c:h val="0.70900657520902666"/>
        </c:manualLayout>
      </c:layout>
      <c:pieChart>
        <c:varyColors val="1"/>
        <c:ser>
          <c:idx val="0"/>
          <c:order val="0"/>
          <c:tx>
            <c:strRef>
              <c:f>'SEDES Y PROGRAMAS'!$C$108</c:f>
              <c:strCache>
                <c:ptCount val="1"/>
                <c:pt idx="0">
                  <c:v>Total</c:v>
                </c:pt>
              </c:strCache>
            </c:strRef>
          </c:tx>
          <c:dPt>
            <c:idx val="0"/>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1-044D-45B8-922A-CD4D59A352E9}"/>
              </c:ext>
            </c:extLst>
          </c:dPt>
          <c:dPt>
            <c:idx val="1"/>
            <c:bubble3D val="0"/>
            <c:spPr>
              <a:solidFill>
                <a:schemeClr val="accent6">
                  <a:tint val="70000"/>
                </a:schemeClr>
              </a:solidFill>
              <a:ln w="19050">
                <a:solidFill>
                  <a:schemeClr val="lt1"/>
                </a:solidFill>
              </a:ln>
              <a:effectLst/>
            </c:spPr>
            <c:extLst>
              <c:ext xmlns:c16="http://schemas.microsoft.com/office/drawing/2014/chart" uri="{C3380CC4-5D6E-409C-BE32-E72D297353CC}">
                <c16:uniqueId val="{00000003-044D-45B8-922A-CD4D59A352E9}"/>
              </c:ext>
            </c:extLst>
          </c:dPt>
          <c:dPt>
            <c:idx val="2"/>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5-044D-45B8-922A-CD4D59A352E9}"/>
              </c:ext>
            </c:extLst>
          </c:dPt>
          <c:dPt>
            <c:idx val="3"/>
            <c:bubble3D val="0"/>
            <c:spPr>
              <a:solidFill>
                <a:schemeClr val="accent6">
                  <a:shade val="90000"/>
                </a:schemeClr>
              </a:solidFill>
              <a:ln w="19050">
                <a:solidFill>
                  <a:schemeClr val="lt1"/>
                </a:solidFill>
              </a:ln>
              <a:effectLst/>
            </c:spPr>
            <c:extLst>
              <c:ext xmlns:c16="http://schemas.microsoft.com/office/drawing/2014/chart" uri="{C3380CC4-5D6E-409C-BE32-E72D297353CC}">
                <c16:uniqueId val="{00000007-044D-45B8-922A-CD4D59A352E9}"/>
              </c:ext>
            </c:extLst>
          </c:dPt>
          <c:dPt>
            <c:idx val="4"/>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9-044D-45B8-922A-CD4D59A352E9}"/>
              </c:ext>
            </c:extLst>
          </c:dPt>
          <c:dPt>
            <c:idx val="5"/>
            <c:bubble3D val="0"/>
            <c:spPr>
              <a:solidFill>
                <a:schemeClr val="accent6">
                  <a:shade val="50000"/>
                </a:schemeClr>
              </a:solidFill>
              <a:ln w="19050">
                <a:solidFill>
                  <a:schemeClr val="lt1"/>
                </a:solidFill>
              </a:ln>
              <a:effectLst/>
            </c:spPr>
            <c:extLst>
              <c:ext xmlns:c16="http://schemas.microsoft.com/office/drawing/2014/chart" uri="{C3380CC4-5D6E-409C-BE32-E72D297353CC}">
                <c16:uniqueId val="{0000000B-E603-4A3B-A31F-3F8B3D7867F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'SEDES Y PROGRAMAS'!$B$109:$B$115</c:f>
              <c:strCache>
                <c:ptCount val="6"/>
                <c:pt idx="0">
                  <c:v>OTRAS ORGANIZACIONES</c:v>
                </c:pt>
                <c:pt idx="1">
                  <c:v>UGR</c:v>
                </c:pt>
                <c:pt idx="2">
                  <c:v>UHU</c:v>
                </c:pt>
                <c:pt idx="3">
                  <c:v>UJA</c:v>
                </c:pt>
                <c:pt idx="4">
                  <c:v>US</c:v>
                </c:pt>
                <c:pt idx="5">
                  <c:v>(en blanco)</c:v>
                </c:pt>
              </c:strCache>
            </c:strRef>
          </c:cat>
          <c:val>
            <c:numRef>
              <c:f>'SEDES Y PROGRAMAS'!$C$109:$C$115</c:f>
              <c:numCache>
                <c:formatCode>0%</c:formatCode>
                <c:ptCount val="6"/>
                <c:pt idx="0">
                  <c:v>0.33333333333333331</c:v>
                </c:pt>
                <c:pt idx="1">
                  <c:v>8.3333333333333329E-2</c:v>
                </c:pt>
                <c:pt idx="2">
                  <c:v>8.3333333333333329E-2</c:v>
                </c:pt>
                <c:pt idx="3">
                  <c:v>8.3333333333333329E-2</c:v>
                </c:pt>
                <c:pt idx="4">
                  <c:v>0.25</c:v>
                </c:pt>
                <c:pt idx="5">
                  <c:v>0.16666666666666666</c:v>
                </c:pt>
              </c:numCache>
            </c:numRef>
          </c:val>
          <c:extLst>
            <c:ext xmlns:c16="http://schemas.microsoft.com/office/drawing/2014/chart" uri="{C3380CC4-5D6E-409C-BE32-E72D297353CC}">
              <c16:uniqueId val="{0000000A-044D-45B8-922A-CD4D59A352E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914763779527564"/>
          <c:y val="0.19354039078448532"/>
          <c:w val="0.3141856955380577"/>
          <c:h val="0.6452573636628755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PROGRAMAS!TablaDinámica10</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5 MEJORES COLABORADORES POR SEDE Y Nº</a:t>
            </a:r>
            <a:r>
              <a:rPr lang="es-ES" sz="900" b="1" baseline="0">
                <a:solidFill>
                  <a:sysClr val="windowText" lastClr="000000"/>
                </a:solidFill>
              </a:rPr>
              <a:t> DE PROGRAMAS IMPARTIDOS CON CADA UNO</a:t>
            </a:r>
            <a:endParaRPr lang="es-ES" sz="900" b="1">
              <a:solidFill>
                <a:sysClr val="windowText" lastClr="000000"/>
              </a:solidFill>
            </a:endParaRPr>
          </a:p>
        </c:rich>
      </c:tx>
      <c:layout>
        <c:manualLayout>
          <c:xMode val="edge"/>
          <c:yMode val="edge"/>
          <c:x val="2.4854111986001747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6"/>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6"/>
          </a:solidFill>
          <a:ln>
            <a:noFill/>
          </a:ln>
          <a:effectLst/>
        </c:spPr>
        <c:marker>
          <c:symbol val="none"/>
        </c:marker>
      </c:pivotFmt>
      <c:pivotFmt>
        <c:idx val="21"/>
        <c:spPr>
          <a:solidFill>
            <a:schemeClr val="accent6"/>
          </a:solidFill>
          <a:ln>
            <a:noFill/>
          </a:ln>
          <a:effectLst/>
        </c:spPr>
        <c:marker>
          <c:symbol val="none"/>
        </c:marker>
      </c:pivotFmt>
      <c:pivotFmt>
        <c:idx val="22"/>
        <c:spPr>
          <a:solidFill>
            <a:schemeClr val="accent6"/>
          </a:solidFill>
          <a:ln>
            <a:noFill/>
          </a:ln>
          <a:effectLst/>
        </c:spPr>
        <c:marker>
          <c:symbol val="none"/>
        </c:marker>
      </c:pivotFmt>
      <c:pivotFmt>
        <c:idx val="23"/>
        <c:spPr>
          <a:solidFill>
            <a:schemeClr val="accent6"/>
          </a:solidFill>
          <a:ln>
            <a:noFill/>
          </a:ln>
          <a:effectLst/>
        </c:spPr>
        <c:marker>
          <c:symbol val="none"/>
        </c:marker>
      </c:pivotFmt>
    </c:pivotFmts>
    <c:plotArea>
      <c:layout>
        <c:manualLayout>
          <c:layoutTarget val="inner"/>
          <c:xMode val="edge"/>
          <c:yMode val="edge"/>
          <c:x val="4.1580927384076989E-2"/>
          <c:y val="0.11567147856517936"/>
          <c:w val="0.61645559930008753"/>
          <c:h val="0.8000772820064157"/>
        </c:manualLayout>
      </c:layout>
      <c:barChart>
        <c:barDir val="col"/>
        <c:grouping val="clustered"/>
        <c:varyColors val="0"/>
        <c:ser>
          <c:idx val="0"/>
          <c:order val="0"/>
          <c:tx>
            <c:strRef>
              <c:f>'SEDES Y PROGRAMAS'!$C$124:$C$125</c:f>
              <c:strCache>
                <c:ptCount val="1"/>
                <c:pt idx="0">
                  <c:v>OTRAS ORGANIZACIONES</c:v>
                </c:pt>
              </c:strCache>
            </c:strRef>
          </c:tx>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PROGRAMAS'!$C$126:$C$130</c:f>
              <c:numCache>
                <c:formatCode>General</c:formatCode>
                <c:ptCount val="4"/>
                <c:pt idx="0">
                  <c:v>8</c:v>
                </c:pt>
                <c:pt idx="1">
                  <c:v>2</c:v>
                </c:pt>
                <c:pt idx="2">
                  <c:v>4</c:v>
                </c:pt>
                <c:pt idx="3">
                  <c:v>2</c:v>
                </c:pt>
              </c:numCache>
            </c:numRef>
          </c:val>
          <c:extLst>
            <c:ext xmlns:c16="http://schemas.microsoft.com/office/drawing/2014/chart" uri="{C3380CC4-5D6E-409C-BE32-E72D297353CC}">
              <c16:uniqueId val="{00000000-CD7C-48E6-A6D7-4584E9E510A5}"/>
            </c:ext>
          </c:extLst>
        </c:ser>
        <c:ser>
          <c:idx val="1"/>
          <c:order val="1"/>
          <c:tx>
            <c:strRef>
              <c:f>'SEDES Y PROGRAMAS'!$D$124:$D$125</c:f>
              <c:strCache>
                <c:ptCount val="1"/>
                <c:pt idx="0">
                  <c:v>UGR</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PROGRAMAS'!$D$126:$D$130</c:f>
              <c:numCache>
                <c:formatCode>General</c:formatCode>
                <c:ptCount val="4"/>
                <c:pt idx="0">
                  <c:v>1</c:v>
                </c:pt>
                <c:pt idx="1">
                  <c:v>2</c:v>
                </c:pt>
                <c:pt idx="3">
                  <c:v>1</c:v>
                </c:pt>
              </c:numCache>
            </c:numRef>
          </c:val>
          <c:extLst>
            <c:ext xmlns:c16="http://schemas.microsoft.com/office/drawing/2014/chart" uri="{C3380CC4-5D6E-409C-BE32-E72D297353CC}">
              <c16:uniqueId val="{00000003-C1A5-4DE3-BED7-B1F3CCC8A371}"/>
            </c:ext>
          </c:extLst>
        </c:ser>
        <c:ser>
          <c:idx val="2"/>
          <c:order val="2"/>
          <c:tx>
            <c:strRef>
              <c:f>'SEDES Y PROGRAMAS'!$E$124:$E$125</c:f>
              <c:strCache>
                <c:ptCount val="1"/>
                <c:pt idx="0">
                  <c:v>UHU</c:v>
                </c:pt>
              </c:strCache>
            </c:strRef>
          </c:tx>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PROGRAMAS'!$E$126:$E$130</c:f>
              <c:numCache>
                <c:formatCode>General</c:formatCode>
                <c:ptCount val="4"/>
                <c:pt idx="2">
                  <c:v>4</c:v>
                </c:pt>
              </c:numCache>
            </c:numRef>
          </c:val>
          <c:extLst>
            <c:ext xmlns:c16="http://schemas.microsoft.com/office/drawing/2014/chart" uri="{C3380CC4-5D6E-409C-BE32-E72D297353CC}">
              <c16:uniqueId val="{00000004-C1A5-4DE3-BED7-B1F3CCC8A371}"/>
            </c:ext>
          </c:extLst>
        </c:ser>
        <c:ser>
          <c:idx val="3"/>
          <c:order val="3"/>
          <c:tx>
            <c:strRef>
              <c:f>'SEDES Y PROGRAMAS'!$F$124:$F$125</c:f>
              <c:strCache>
                <c:ptCount val="1"/>
                <c:pt idx="0">
                  <c:v>UJA</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PROGRAMAS'!$F$126:$F$130</c:f>
              <c:numCache>
                <c:formatCode>General</c:formatCode>
                <c:ptCount val="4"/>
                <c:pt idx="0">
                  <c:v>4</c:v>
                </c:pt>
              </c:numCache>
            </c:numRef>
          </c:val>
          <c:extLst>
            <c:ext xmlns:c16="http://schemas.microsoft.com/office/drawing/2014/chart" uri="{C3380CC4-5D6E-409C-BE32-E72D297353CC}">
              <c16:uniqueId val="{00000005-C1A5-4DE3-BED7-B1F3CCC8A371}"/>
            </c:ext>
          </c:extLst>
        </c:ser>
        <c:ser>
          <c:idx val="4"/>
          <c:order val="4"/>
          <c:tx>
            <c:strRef>
              <c:f>'SEDES Y PROGRAMAS'!$G$124:$G$125</c:f>
              <c:strCache>
                <c:ptCount val="1"/>
                <c:pt idx="0">
                  <c:v>US</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PROGRAMAS'!$G$126:$G$130</c:f>
              <c:numCache>
                <c:formatCode>General</c:formatCode>
                <c:ptCount val="4"/>
                <c:pt idx="0">
                  <c:v>1</c:v>
                </c:pt>
                <c:pt idx="1">
                  <c:v>11</c:v>
                </c:pt>
              </c:numCache>
            </c:numRef>
          </c:val>
          <c:extLst>
            <c:ext xmlns:c16="http://schemas.microsoft.com/office/drawing/2014/chart" uri="{C3380CC4-5D6E-409C-BE32-E72D297353CC}">
              <c16:uniqueId val="{00000006-C1A5-4DE3-BED7-B1F3CCC8A371}"/>
            </c:ext>
          </c:extLst>
        </c:ser>
        <c:ser>
          <c:idx val="5"/>
          <c:order val="5"/>
          <c:tx>
            <c:strRef>
              <c:f>'SEDES Y PROGRAMAS'!$H$124:$H$125</c:f>
              <c:strCache>
                <c:ptCount val="1"/>
                <c:pt idx="0">
                  <c:v>(en blanco)</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PROGRAMAS'!$H$126:$H$130</c:f>
              <c:numCache>
                <c:formatCode>General</c:formatCode>
                <c:ptCount val="4"/>
                <c:pt idx="3">
                  <c:v>8</c:v>
                </c:pt>
              </c:numCache>
            </c:numRef>
          </c:val>
          <c:extLst>
            <c:ext xmlns:c16="http://schemas.microsoft.com/office/drawing/2014/chart" uri="{C3380CC4-5D6E-409C-BE32-E72D297353CC}">
              <c16:uniqueId val="{00000007-C1A5-4DE3-BED7-B1F3CCC8A371}"/>
            </c:ext>
          </c:extLst>
        </c:ser>
        <c:dLbls>
          <c:dLblPos val="outEnd"/>
          <c:showLegendKey val="0"/>
          <c:showVal val="1"/>
          <c:showCatName val="0"/>
          <c:showSerName val="0"/>
          <c:showPercent val="0"/>
          <c:showBubbleSize val="0"/>
        </c:dLbls>
        <c:gapWidth val="219"/>
        <c:overlap val="-27"/>
        <c:axId val="581256096"/>
        <c:axId val="581254784"/>
      </c:barChart>
      <c:catAx>
        <c:axId val="58125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81254784"/>
        <c:crosses val="autoZero"/>
        <c:auto val="1"/>
        <c:lblAlgn val="ctr"/>
        <c:lblOffset val="100"/>
        <c:noMultiLvlLbl val="0"/>
      </c:catAx>
      <c:valAx>
        <c:axId val="581254784"/>
        <c:scaling>
          <c:orientation val="minMax"/>
        </c:scaling>
        <c:delete val="1"/>
        <c:axPos val="l"/>
        <c:numFmt formatCode="General" sourceLinked="1"/>
        <c:majorTickMark val="none"/>
        <c:minorTickMark val="none"/>
        <c:tickLblPos val="nextTo"/>
        <c:crossAx val="58125609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DE PROGRAMAS EN LA UNIA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w="25400">
            <a:solidFill>
              <a:schemeClr val="lt1"/>
            </a:solidFill>
          </a:ln>
          <a:effectLst/>
          <a:sp3d contourW="25400">
            <a:contourClr>
              <a:schemeClr val="lt1"/>
            </a:contourClr>
          </a:sp3d>
        </c:spPr>
      </c:pivotFmt>
      <c:pivotFmt>
        <c:idx val="2"/>
        <c:spPr>
          <a:solidFill>
            <a:schemeClr val="accent6"/>
          </a:solidFill>
          <a:ln w="25400">
            <a:solidFill>
              <a:schemeClr val="lt1"/>
            </a:solidFill>
          </a:ln>
          <a:effectLst/>
          <a:sp3d contourW="25400">
            <a:contourClr>
              <a:schemeClr val="lt1"/>
            </a:contourClr>
          </a:sp3d>
        </c:spPr>
      </c:pivotFmt>
      <c:pivotFmt>
        <c:idx val="3"/>
        <c:spPr>
          <a:solidFill>
            <a:schemeClr val="accent6"/>
          </a:solidFill>
          <a:ln w="25400">
            <a:solidFill>
              <a:schemeClr val="lt1"/>
            </a:solidFill>
          </a:ln>
          <a:effectLst/>
          <a:sp3d contourW="25400">
            <a:contourClr>
              <a:schemeClr val="lt1"/>
            </a:contourClr>
          </a:sp3d>
        </c:spPr>
      </c:pivotFmt>
      <c:pivotFmt>
        <c:idx val="4"/>
        <c:spPr>
          <a:solidFill>
            <a:schemeClr val="accent6"/>
          </a:solidFill>
          <a:ln w="25400">
            <a:solidFill>
              <a:schemeClr val="lt1"/>
            </a:solidFill>
          </a:ln>
          <a:effectLst/>
          <a:sp3d contourW="25400">
            <a:contourClr>
              <a:schemeClr val="lt1"/>
            </a:contourClr>
          </a:sp3d>
        </c:spPr>
      </c:pivotFmt>
      <c:pivotFmt>
        <c:idx val="5"/>
        <c:spPr>
          <a:solidFill>
            <a:schemeClr val="accent6"/>
          </a:solidFill>
          <a:ln w="25400">
            <a:solidFill>
              <a:schemeClr val="lt1"/>
            </a:solidFill>
          </a:ln>
          <a:effectLst/>
          <a:sp3d contourW="25400">
            <a:contourClr>
              <a:schemeClr val="lt1"/>
            </a:contourClr>
          </a:sp3d>
        </c:spPr>
      </c:pivotFmt>
      <c:pivotFmt>
        <c:idx val="6"/>
        <c:spPr>
          <a:solidFill>
            <a:schemeClr val="accent6"/>
          </a:solidFill>
          <a:ln w="25400">
            <a:solidFill>
              <a:schemeClr val="lt1"/>
            </a:solidFill>
          </a:ln>
          <a:effectLst/>
          <a:sp3d contourW="25400">
            <a:contourClr>
              <a:schemeClr val="lt1"/>
            </a:contourClr>
          </a:sp3d>
        </c:spPr>
      </c:pivotFmt>
      <c:pivotFmt>
        <c:idx val="7"/>
        <c:spPr>
          <a:solidFill>
            <a:schemeClr val="accent6"/>
          </a:solidFill>
          <a:ln w="25400">
            <a:solidFill>
              <a:schemeClr val="lt1"/>
            </a:solidFill>
          </a:ln>
          <a:effectLst/>
          <a:sp3d contourW="25400">
            <a:contourClr>
              <a:schemeClr val="lt1"/>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6">
              <a:tint val="44000"/>
            </a:schemeClr>
          </a:solidFill>
          <a:ln w="25400">
            <a:solidFill>
              <a:schemeClr val="lt1"/>
            </a:solidFill>
          </a:ln>
          <a:effectLst/>
          <a:sp3d contourW="25400">
            <a:contourClr>
              <a:schemeClr val="lt1"/>
            </a:contourClr>
          </a:sp3d>
        </c:spPr>
      </c:pivotFmt>
      <c:pivotFmt>
        <c:idx val="9"/>
        <c:spPr>
          <a:solidFill>
            <a:schemeClr val="accent6">
              <a:tint val="58000"/>
            </a:schemeClr>
          </a:solidFill>
          <a:ln w="25400">
            <a:solidFill>
              <a:schemeClr val="lt1"/>
            </a:solidFill>
          </a:ln>
          <a:effectLst/>
          <a:sp3d contourW="25400">
            <a:contourClr>
              <a:schemeClr val="lt1"/>
            </a:contourClr>
          </a:sp3d>
        </c:spPr>
      </c:pivotFmt>
      <c:pivotFmt>
        <c:idx val="10"/>
        <c:spPr>
          <a:solidFill>
            <a:schemeClr val="accent6">
              <a:tint val="72000"/>
            </a:schemeClr>
          </a:solidFill>
          <a:ln w="25400">
            <a:solidFill>
              <a:schemeClr val="lt1"/>
            </a:solidFill>
          </a:ln>
          <a:effectLst/>
          <a:sp3d contourW="25400">
            <a:contourClr>
              <a:schemeClr val="lt1"/>
            </a:contourClr>
          </a:sp3d>
        </c:spPr>
      </c:pivotFmt>
      <c:pivotFmt>
        <c:idx val="11"/>
        <c:spPr>
          <a:solidFill>
            <a:schemeClr val="accent6">
              <a:tint val="86000"/>
            </a:schemeClr>
          </a:solidFill>
          <a:ln w="25400">
            <a:solidFill>
              <a:schemeClr val="lt1"/>
            </a:solidFill>
          </a:ln>
          <a:effectLst/>
          <a:sp3d contourW="25400">
            <a:contourClr>
              <a:schemeClr val="lt1"/>
            </a:contourClr>
          </a:sp3d>
        </c:spPr>
      </c:pivotFmt>
      <c:pivotFmt>
        <c:idx val="12"/>
        <c:spPr>
          <a:solidFill>
            <a:schemeClr val="accent6"/>
          </a:solidFill>
          <a:ln w="25400">
            <a:solidFill>
              <a:schemeClr val="lt1"/>
            </a:solidFill>
          </a:ln>
          <a:effectLst/>
          <a:sp3d contourW="25400">
            <a:contourClr>
              <a:schemeClr val="lt1"/>
            </a:contourClr>
          </a:sp3d>
        </c:spPr>
      </c:pivotFmt>
      <c:pivotFmt>
        <c:idx val="13"/>
        <c:spPr>
          <a:solidFill>
            <a:schemeClr val="accent6">
              <a:shade val="86000"/>
            </a:schemeClr>
          </a:solidFill>
          <a:ln w="25400">
            <a:solidFill>
              <a:schemeClr val="lt1"/>
            </a:solidFill>
          </a:ln>
          <a:effectLst/>
          <a:sp3d contourW="25400">
            <a:contourClr>
              <a:schemeClr val="lt1"/>
            </a:contourClr>
          </a:sp3d>
        </c:spPr>
      </c:pivotFmt>
      <c:pivotFmt>
        <c:idx val="14"/>
        <c:spPr>
          <a:solidFill>
            <a:schemeClr val="accent6">
              <a:shade val="72000"/>
            </a:schemeClr>
          </a:solidFill>
          <a:ln w="25400">
            <a:solidFill>
              <a:schemeClr val="lt1"/>
            </a:solidFill>
          </a:ln>
          <a:effectLst/>
          <a:sp3d contourW="25400">
            <a:contourClr>
              <a:schemeClr val="lt1"/>
            </a:contourClr>
          </a:sp3d>
        </c:spPr>
      </c:pivotFmt>
      <c:pivotFmt>
        <c:idx val="15"/>
        <c:spPr>
          <a:solidFill>
            <a:schemeClr val="accent6">
              <a:shade val="58000"/>
            </a:schemeClr>
          </a:solidFill>
          <a:ln w="25400">
            <a:solidFill>
              <a:schemeClr val="lt1"/>
            </a:solidFill>
          </a:ln>
          <a:effectLst/>
          <a:sp3d contourW="25400">
            <a:contourClr>
              <a:schemeClr val="lt1"/>
            </a:contourClr>
          </a:sp3d>
        </c:spPr>
      </c:pivotFmt>
      <c:pivotFmt>
        <c:idx val="16"/>
        <c:spPr>
          <a:solidFill>
            <a:schemeClr val="accent6">
              <a:shade val="44000"/>
            </a:schemeClr>
          </a:solidFill>
          <a:ln w="25400">
            <a:solidFill>
              <a:schemeClr val="lt1"/>
            </a:solidFill>
          </a:ln>
          <a:effectLst/>
          <a:sp3d contourW="25400">
            <a:contourClr>
              <a:schemeClr val="lt1"/>
            </a:contourClr>
          </a:sp3d>
        </c:spPr>
      </c:pivotFmt>
      <c:pivotFmt>
        <c:idx val="17"/>
        <c:spPr>
          <a:solidFill>
            <a:schemeClr val="accent6">
              <a:tint val="44000"/>
            </a:schemeClr>
          </a:solidFill>
          <a:ln w="25400">
            <a:solidFill>
              <a:schemeClr val="lt1"/>
            </a:solidFill>
          </a:ln>
          <a:effectLst/>
          <a:sp3d contourW="25400">
            <a:contourClr>
              <a:schemeClr val="lt1"/>
            </a:contourClr>
          </a:sp3d>
        </c:spPr>
      </c:pivotFmt>
      <c:pivotFmt>
        <c:idx val="18"/>
        <c:spPr>
          <a:solidFill>
            <a:schemeClr val="accent6">
              <a:tint val="58000"/>
            </a:schemeClr>
          </a:solidFill>
          <a:ln w="25400">
            <a:solidFill>
              <a:schemeClr val="lt1"/>
            </a:solidFill>
          </a:ln>
          <a:effectLst/>
          <a:sp3d contourW="25400">
            <a:contourClr>
              <a:schemeClr val="lt1"/>
            </a:contourClr>
          </a:sp3d>
        </c:spPr>
      </c:pivotFmt>
      <c:pivotFmt>
        <c:idx val="19"/>
        <c:spPr>
          <a:solidFill>
            <a:schemeClr val="accent6">
              <a:tint val="72000"/>
            </a:schemeClr>
          </a:solidFill>
          <a:ln w="25400">
            <a:solidFill>
              <a:schemeClr val="lt1"/>
            </a:solidFill>
          </a:ln>
          <a:effectLst/>
          <a:sp3d contourW="25400">
            <a:contourClr>
              <a:schemeClr val="lt1"/>
            </a:contourClr>
          </a:sp3d>
        </c:spPr>
      </c:pivotFmt>
      <c:pivotFmt>
        <c:idx val="20"/>
        <c:spPr>
          <a:solidFill>
            <a:schemeClr val="accent6">
              <a:tint val="86000"/>
            </a:schemeClr>
          </a:solidFill>
          <a:ln w="25400">
            <a:solidFill>
              <a:schemeClr val="lt1"/>
            </a:solidFill>
          </a:ln>
          <a:effectLst/>
          <a:sp3d contourW="25400">
            <a:contourClr>
              <a:schemeClr val="lt1"/>
            </a:contourClr>
          </a:sp3d>
        </c:spPr>
      </c:pivotFmt>
      <c:pivotFmt>
        <c:idx val="21"/>
        <c:spPr>
          <a:solidFill>
            <a:schemeClr val="accent6">
              <a:shade val="86000"/>
            </a:schemeClr>
          </a:solidFill>
          <a:ln w="25400">
            <a:solidFill>
              <a:schemeClr val="lt1"/>
            </a:solidFill>
          </a:ln>
          <a:effectLst/>
          <a:sp3d contourW="25400">
            <a:contourClr>
              <a:schemeClr val="lt1"/>
            </a:contourClr>
          </a:sp3d>
        </c:spPr>
      </c:pivotFmt>
      <c:pivotFmt>
        <c:idx val="22"/>
        <c:spPr>
          <a:solidFill>
            <a:schemeClr val="accent6">
              <a:shade val="86000"/>
            </a:schemeClr>
          </a:solidFill>
          <a:ln w="25400">
            <a:solidFill>
              <a:schemeClr val="lt1"/>
            </a:solidFill>
          </a:ln>
          <a:effectLst/>
          <a:sp3d contourW="25400">
            <a:contourClr>
              <a:schemeClr val="lt1"/>
            </a:contourClr>
          </a:sp3d>
        </c:spPr>
      </c:pivotFmt>
      <c:pivotFmt>
        <c:idx val="23"/>
        <c:spPr>
          <a:solidFill>
            <a:schemeClr val="accent6">
              <a:shade val="86000"/>
            </a:schemeClr>
          </a:solidFill>
          <a:ln w="25400">
            <a:solidFill>
              <a:schemeClr val="lt1"/>
            </a:solidFill>
          </a:ln>
          <a:effectLst/>
          <a:sp3d contourW="25400">
            <a:contourClr>
              <a:schemeClr val="lt1"/>
            </a:contourClr>
          </a:sp3d>
        </c:spPr>
      </c:pivotFmt>
      <c:pivotFmt>
        <c:idx val="24"/>
        <c:spPr>
          <a:solidFill>
            <a:schemeClr val="accent6">
              <a:shade val="86000"/>
            </a:schemeClr>
          </a:solidFill>
          <a:ln w="25400">
            <a:solidFill>
              <a:schemeClr val="lt1"/>
            </a:solidFill>
          </a:ln>
          <a:effectLst/>
          <a:sp3d contourW="25400">
            <a:contourClr>
              <a:schemeClr val="lt1"/>
            </a:contourClr>
          </a:sp3d>
        </c:spPr>
      </c:pivotFmt>
      <c:pivotFmt>
        <c:idx val="25"/>
        <c:spPr>
          <a:solidFill>
            <a:schemeClr val="accent6">
              <a:shade val="86000"/>
            </a:schemeClr>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519467392555302E-2"/>
          <c:y val="7.7792145635545665E-2"/>
          <c:w val="0.69952687719148621"/>
          <c:h val="0.90452552711957324"/>
        </c:manualLayout>
      </c:layout>
      <c:pie3DChart>
        <c:varyColors val="1"/>
        <c:ser>
          <c:idx val="0"/>
          <c:order val="0"/>
          <c:tx>
            <c:strRef>
              <c:f>'SEDES Y PROGRAMAS'!$C$18</c:f>
              <c:strCache>
                <c:ptCount val="1"/>
                <c:pt idx="0">
                  <c:v>Total</c:v>
                </c:pt>
              </c:strCache>
            </c:strRef>
          </c:tx>
          <c:dPt>
            <c:idx val="0"/>
            <c:bubble3D val="0"/>
            <c:spPr>
              <a:solidFill>
                <a:schemeClr val="accent6">
                  <a:tint val="72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5F2-4A45-B5F1-FB68631B4B3A}"/>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65F2-4A45-B5F1-FB68631B4B3A}"/>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65F2-4A45-B5F1-FB68631B4B3A}"/>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5F2-4A45-B5F1-FB68631B4B3A}"/>
              </c:ext>
            </c:extLst>
          </c:dPt>
          <c:dPt>
            <c:idx val="4"/>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9-65F2-4A45-B5F1-FB68631B4B3A}"/>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5F2-4A45-B5F1-FB68631B4B3A}"/>
              </c:ext>
            </c:extLst>
          </c:dPt>
          <c:dPt>
            <c:idx val="6"/>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D-4109-4481-A98E-D149A1A85BC7}"/>
              </c:ext>
            </c:extLst>
          </c:dPt>
          <c:dPt>
            <c:idx val="7"/>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F-4109-4481-A98E-D149A1A85BC7}"/>
              </c:ext>
            </c:extLst>
          </c:dPt>
          <c:dPt>
            <c:idx val="8"/>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1-4109-4481-A98E-D149A1A85B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'SEDES Y PROGRAMAS'!$B$19:$B$20</c:f>
              <c:strCache>
                <c:ptCount val="1"/>
                <c:pt idx="0">
                  <c:v>FORM. CONTINUA</c:v>
                </c:pt>
              </c:strCache>
            </c:strRef>
          </c:cat>
          <c:val>
            <c:numRef>
              <c:f>'SEDES Y PROGRAMAS'!$C$19:$C$20</c:f>
              <c:numCache>
                <c:formatCode>0%</c:formatCode>
                <c:ptCount val="1"/>
                <c:pt idx="0">
                  <c:v>1</c:v>
                </c:pt>
              </c:numCache>
            </c:numRef>
          </c:val>
          <c:extLst>
            <c:ext xmlns:c16="http://schemas.microsoft.com/office/drawing/2014/chart" uri="{C3380CC4-5D6E-409C-BE32-E72D297353CC}">
              <c16:uniqueId val="{00000000-2332-498B-976A-275BF5F98924}"/>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4203780233194372"/>
          <c:y val="3.1360862196388416E-2"/>
          <c:w val="0.21576898619735616"/>
          <c:h val="0.91988934034237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PROGRAMAS!TablaDinámica4</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a:t>
            </a:r>
            <a:r>
              <a:rPr lang="es-ES" b="1" baseline="0"/>
              <a:t> DE PROGRAMAS POR SEDE</a:t>
            </a:r>
            <a:endParaRPr lang="es-E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a:noFill/>
          </a:ln>
          <a:effectLst/>
        </c:spPr>
        <c:marker>
          <c:symbol val="none"/>
        </c:marker>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6"/>
          </a:solidFill>
          <a:ln>
            <a:noFill/>
          </a:ln>
          <a:effectLst/>
        </c:spPr>
        <c:marker>
          <c:symbol val="none"/>
        </c:marker>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'SEDES Y PROGRAMAS'!$C$50:$C$51</c:f>
              <c:strCache>
                <c:ptCount val="1"/>
                <c:pt idx="0">
                  <c:v>FORM. CONTINUA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PROGRAMAS'!$B$52:$B$56</c:f>
              <c:strCache>
                <c:ptCount val="4"/>
                <c:pt idx="0">
                  <c:v>BAEZA</c:v>
                </c:pt>
                <c:pt idx="1">
                  <c:v>LA CARTUJA</c:v>
                </c:pt>
                <c:pt idx="2">
                  <c:v>LA RÁBIDA</c:v>
                </c:pt>
                <c:pt idx="3">
                  <c:v>MÁLAGA</c:v>
                </c:pt>
              </c:strCache>
            </c:strRef>
          </c:cat>
          <c:val>
            <c:numRef>
              <c:f>'SEDES Y PROGRAMAS'!$C$52:$C$56</c:f>
              <c:numCache>
                <c:formatCode>General</c:formatCode>
                <c:ptCount val="4"/>
                <c:pt idx="0">
                  <c:v>18</c:v>
                </c:pt>
                <c:pt idx="1">
                  <c:v>18</c:v>
                </c:pt>
                <c:pt idx="2">
                  <c:v>11</c:v>
                </c:pt>
                <c:pt idx="3">
                  <c:v>13</c:v>
                </c:pt>
              </c:numCache>
            </c:numRef>
          </c:val>
          <c:extLst>
            <c:ext xmlns:c16="http://schemas.microsoft.com/office/drawing/2014/chart" uri="{C3380CC4-5D6E-409C-BE32-E72D297353CC}">
              <c16:uniqueId val="{00000000-CECB-40DA-9683-AA03B55C9729}"/>
            </c:ext>
          </c:extLst>
        </c:ser>
        <c:dLbls>
          <c:dLblPos val="outEnd"/>
          <c:showLegendKey val="0"/>
          <c:showVal val="1"/>
          <c:showCatName val="0"/>
          <c:showSerName val="0"/>
          <c:showPercent val="0"/>
          <c:showBubbleSize val="0"/>
        </c:dLbls>
        <c:gapWidth val="219"/>
        <c:overlap val="-27"/>
        <c:axId val="508112504"/>
        <c:axId val="508116440"/>
      </c:barChart>
      <c:catAx>
        <c:axId val="50811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08116440"/>
        <c:crosses val="autoZero"/>
        <c:auto val="1"/>
        <c:lblAlgn val="ctr"/>
        <c:lblOffset val="100"/>
        <c:noMultiLvlLbl val="0"/>
      </c:catAx>
      <c:valAx>
        <c:axId val="508116440"/>
        <c:scaling>
          <c:orientation val="minMax"/>
        </c:scaling>
        <c:delete val="1"/>
        <c:axPos val="l"/>
        <c:numFmt formatCode="General" sourceLinked="1"/>
        <c:majorTickMark val="none"/>
        <c:minorTickMark val="none"/>
        <c:tickLblPos val="nextTo"/>
        <c:crossAx val="50811250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PROGRAMAS!TablaDinámica5</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 DE ÁREA TEMÁTICA POR SEDE</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pivotFmt>
      <c:pivotFmt>
        <c:idx val="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6"/>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'SEDES Y PROGRAMAS'!$C$63:$C$64</c:f>
              <c:strCache>
                <c:ptCount val="1"/>
                <c:pt idx="0">
                  <c:v>ARTE Y HUMANIDADES</c:v>
                </c:pt>
              </c:strCache>
            </c:strRef>
          </c:tx>
          <c:spPr>
            <a:solidFill>
              <a:schemeClr val="accent6">
                <a:tint val="50000"/>
              </a:schemeClr>
            </a:solidFill>
            <a:ln>
              <a:noFill/>
            </a:ln>
            <a:effectLst/>
          </c:spPr>
          <c:invertIfNegative val="0"/>
          <c:dLbls>
            <c:delete val="1"/>
          </c:dLbls>
          <c:cat>
            <c:strRef>
              <c:f>'SEDES Y PROGRAMAS'!$B$65:$B$69</c:f>
              <c:strCache>
                <c:ptCount val="4"/>
                <c:pt idx="0">
                  <c:v>BAEZA</c:v>
                </c:pt>
                <c:pt idx="1">
                  <c:v>LA CARTUJA</c:v>
                </c:pt>
                <c:pt idx="2">
                  <c:v>LA RÁBIDA</c:v>
                </c:pt>
                <c:pt idx="3">
                  <c:v>MÁLAGA</c:v>
                </c:pt>
              </c:strCache>
            </c:strRef>
          </c:cat>
          <c:val>
            <c:numRef>
              <c:f>'SEDES Y PROGRAMAS'!$C$65:$C$69</c:f>
              <c:numCache>
                <c:formatCode>General</c:formatCode>
                <c:ptCount val="4"/>
                <c:pt idx="0">
                  <c:v>6</c:v>
                </c:pt>
                <c:pt idx="1">
                  <c:v>2</c:v>
                </c:pt>
                <c:pt idx="2">
                  <c:v>1</c:v>
                </c:pt>
              </c:numCache>
            </c:numRef>
          </c:val>
          <c:extLst>
            <c:ext xmlns:c16="http://schemas.microsoft.com/office/drawing/2014/chart" uri="{C3380CC4-5D6E-409C-BE32-E72D297353CC}">
              <c16:uniqueId val="{00000000-DA44-4608-A2CF-BE9333836C70}"/>
            </c:ext>
          </c:extLst>
        </c:ser>
        <c:ser>
          <c:idx val="1"/>
          <c:order val="1"/>
          <c:tx>
            <c:strRef>
              <c:f>'SEDES Y PROGRAMAS'!$D$63:$D$64</c:f>
              <c:strCache>
                <c:ptCount val="1"/>
                <c:pt idx="0">
                  <c:v>CC DE LA SALUD</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PROGRAMAS'!$D$65:$D$69</c:f>
              <c:numCache>
                <c:formatCode>General</c:formatCode>
                <c:ptCount val="4"/>
                <c:pt idx="0">
                  <c:v>5</c:v>
                </c:pt>
                <c:pt idx="1">
                  <c:v>8</c:v>
                </c:pt>
                <c:pt idx="3">
                  <c:v>1</c:v>
                </c:pt>
              </c:numCache>
            </c:numRef>
          </c:val>
          <c:extLst>
            <c:ext xmlns:c16="http://schemas.microsoft.com/office/drawing/2014/chart" uri="{C3380CC4-5D6E-409C-BE32-E72D297353CC}">
              <c16:uniqueId val="{00000002-8404-43CD-9F97-99B8D0933FE7}"/>
            </c:ext>
          </c:extLst>
        </c:ser>
        <c:ser>
          <c:idx val="2"/>
          <c:order val="2"/>
          <c:tx>
            <c:strRef>
              <c:f>'SEDES Y PROGRAMAS'!$E$63:$E$64</c:f>
              <c:strCache>
                <c:ptCount val="1"/>
                <c:pt idx="0">
                  <c:v>CC EXPERIMENTALES</c:v>
                </c:pt>
              </c:strCache>
            </c:strRef>
          </c:tx>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PROGRAMAS'!$E$65:$E$69</c:f>
              <c:numCache>
                <c:formatCode>General</c:formatCode>
                <c:ptCount val="4"/>
                <c:pt idx="0">
                  <c:v>1</c:v>
                </c:pt>
              </c:numCache>
            </c:numRef>
          </c:val>
          <c:extLst>
            <c:ext xmlns:c16="http://schemas.microsoft.com/office/drawing/2014/chart" uri="{C3380CC4-5D6E-409C-BE32-E72D297353CC}">
              <c16:uniqueId val="{00000003-8404-43CD-9F97-99B8D0933FE7}"/>
            </c:ext>
          </c:extLst>
        </c:ser>
        <c:ser>
          <c:idx val="3"/>
          <c:order val="3"/>
          <c:tx>
            <c:strRef>
              <c:f>'SEDES Y PROGRAMAS'!$F$63:$F$64</c:f>
              <c:strCache>
                <c:ptCount val="1"/>
                <c:pt idx="0">
                  <c:v>INGENIERÍA Y ARQUITECTURA</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PROGRAMAS'!$F$65:$F$69</c:f>
              <c:numCache>
                <c:formatCode>General</c:formatCode>
                <c:ptCount val="4"/>
                <c:pt idx="1">
                  <c:v>1</c:v>
                </c:pt>
              </c:numCache>
            </c:numRef>
          </c:val>
          <c:extLst>
            <c:ext xmlns:c16="http://schemas.microsoft.com/office/drawing/2014/chart" uri="{C3380CC4-5D6E-409C-BE32-E72D297353CC}">
              <c16:uniqueId val="{00000004-8404-43CD-9F97-99B8D0933FE7}"/>
            </c:ext>
          </c:extLst>
        </c:ser>
        <c:ser>
          <c:idx val="4"/>
          <c:order val="4"/>
          <c:tx>
            <c:strRef>
              <c:f>'SEDES Y PROGRAMAS'!$G$63:$G$64</c:f>
              <c:strCache>
                <c:ptCount val="1"/>
                <c:pt idx="0">
                  <c:v>(en blanco)</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PROGRAMAS'!$G$65:$G$69</c:f>
              <c:numCache>
                <c:formatCode>General</c:formatCode>
                <c:ptCount val="4"/>
                <c:pt idx="0">
                  <c:v>1</c:v>
                </c:pt>
                <c:pt idx="1">
                  <c:v>1</c:v>
                </c:pt>
                <c:pt idx="2">
                  <c:v>5</c:v>
                </c:pt>
              </c:numCache>
            </c:numRef>
          </c:val>
          <c:extLst>
            <c:ext xmlns:c16="http://schemas.microsoft.com/office/drawing/2014/chart" uri="{C3380CC4-5D6E-409C-BE32-E72D297353CC}">
              <c16:uniqueId val="{00000005-8404-43CD-9F97-99B8D0933FE7}"/>
            </c:ext>
          </c:extLst>
        </c:ser>
        <c:ser>
          <c:idx val="5"/>
          <c:order val="5"/>
          <c:tx>
            <c:strRef>
              <c:f>'SEDES Y PROGRAMAS'!$H$63:$H$64</c:f>
              <c:strCache>
                <c:ptCount val="1"/>
                <c:pt idx="0">
                  <c:v>CC SOCIALES Y JURÍDICAS</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PROGRAMAS'!$H$65:$H$69</c:f>
              <c:numCache>
                <c:formatCode>General</c:formatCode>
                <c:ptCount val="4"/>
                <c:pt idx="0">
                  <c:v>5</c:v>
                </c:pt>
                <c:pt idx="1">
                  <c:v>6</c:v>
                </c:pt>
                <c:pt idx="2">
                  <c:v>5</c:v>
                </c:pt>
                <c:pt idx="3">
                  <c:v>12</c:v>
                </c:pt>
              </c:numCache>
            </c:numRef>
          </c:val>
          <c:extLst>
            <c:ext xmlns:c16="http://schemas.microsoft.com/office/drawing/2014/chart" uri="{C3380CC4-5D6E-409C-BE32-E72D297353CC}">
              <c16:uniqueId val="{00000006-8404-43CD-9F97-99B8D0933FE7}"/>
            </c:ext>
          </c:extLst>
        </c:ser>
        <c:dLbls>
          <c:dLblPos val="outEnd"/>
          <c:showLegendKey val="0"/>
          <c:showVal val="1"/>
          <c:showCatName val="0"/>
          <c:showSerName val="0"/>
          <c:showPercent val="0"/>
          <c:showBubbleSize val="0"/>
        </c:dLbls>
        <c:gapWidth val="219"/>
        <c:overlap val="-27"/>
        <c:axId val="504632400"/>
        <c:axId val="504635024"/>
      </c:barChart>
      <c:catAx>
        <c:axId val="50463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04635024"/>
        <c:crosses val="autoZero"/>
        <c:auto val="1"/>
        <c:lblAlgn val="ctr"/>
        <c:lblOffset val="100"/>
        <c:noMultiLvlLbl val="0"/>
      </c:catAx>
      <c:valAx>
        <c:axId val="504635024"/>
        <c:scaling>
          <c:orientation val="minMax"/>
        </c:scaling>
        <c:delete val="1"/>
        <c:axPos val="l"/>
        <c:numFmt formatCode="General" sourceLinked="1"/>
        <c:majorTickMark val="none"/>
        <c:minorTickMark val="none"/>
        <c:tickLblPos val="nextTo"/>
        <c:crossAx val="504632400"/>
        <c:crosses val="autoZero"/>
        <c:crossBetween val="between"/>
      </c:valAx>
      <c:spPr>
        <a:noFill/>
        <a:ln>
          <a:noFill/>
        </a:ln>
        <a:effectLst/>
      </c:spPr>
    </c:plotArea>
    <c:legend>
      <c:legendPos val="r"/>
      <c:layout>
        <c:manualLayout>
          <c:xMode val="edge"/>
          <c:yMode val="edge"/>
          <c:x val="0.8115771009050915"/>
          <c:y val="3.5902911826921756E-2"/>
          <c:w val="0.14534414759036254"/>
          <c:h val="0.390655503726752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Nº</a:t>
            </a:r>
            <a:r>
              <a:rPr lang="es-ES" baseline="0"/>
              <a:t> DE PROGRAMAS POR AÑO Y SEDE</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pPr>
            <a:solidFill>
              <a:schemeClr val="accent6"/>
            </a:solidFill>
            <a:ln w="9525">
              <a:solidFill>
                <a:schemeClr val="accent6"/>
              </a:solidFill>
            </a:ln>
            <a:effectLst/>
          </c:spPr>
        </c:marker>
      </c:pivotFmt>
      <c:pivotFmt>
        <c:idx val="1"/>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pivotFmt>
      <c:pivotFmt>
        <c:idx val="10"/>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pivotFmt>
      <c:pivotFmt>
        <c:idx val="12"/>
        <c:spPr>
          <a:ln w="28575" cap="rnd">
            <a:solidFill>
              <a:schemeClr val="accent6"/>
            </a:solidFill>
            <a:round/>
          </a:ln>
          <a:effectLst/>
        </c:spPr>
        <c:marker>
          <c:symbol val="circle"/>
          <c:size val="5"/>
          <c:spPr>
            <a:solidFill>
              <a:schemeClr val="accent6">
                <a:tint val="58000"/>
              </a:schemeClr>
            </a:solidFill>
            <a:ln w="9525">
              <a:solidFill>
                <a:schemeClr val="accent6">
                  <a:tint val="58000"/>
                </a:schemeClr>
              </a:solidFill>
            </a:ln>
            <a:effectLst/>
          </c:spPr>
        </c:marker>
      </c:pivotFmt>
      <c:pivotFmt>
        <c:idx val="13"/>
        <c:spPr>
          <a:ln w="28575" cap="rnd">
            <a:solidFill>
              <a:schemeClr val="accent6"/>
            </a:solidFill>
            <a:round/>
          </a:ln>
          <a:effectLst/>
        </c:spPr>
        <c:marker>
          <c:symbol val="circle"/>
          <c:size val="5"/>
          <c:spPr>
            <a:solidFill>
              <a:schemeClr val="accent6">
                <a:tint val="86000"/>
              </a:schemeClr>
            </a:solidFill>
            <a:ln w="9525">
              <a:solidFill>
                <a:schemeClr val="accent6">
                  <a:tint val="86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4"/>
        <c:spPr>
          <a:ln w="28575" cap="rnd">
            <a:solidFill>
              <a:schemeClr val="accent6"/>
            </a:solidFill>
            <a:round/>
          </a:ln>
          <a:effectLst/>
        </c:spPr>
        <c:marker>
          <c:symbol val="circle"/>
          <c:size val="5"/>
          <c:spPr>
            <a:solidFill>
              <a:schemeClr val="accent6">
                <a:shade val="86000"/>
              </a:schemeClr>
            </a:solidFill>
            <a:ln w="9525">
              <a:solidFill>
                <a:schemeClr val="accent6">
                  <a:shade val="86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5"/>
        <c:spPr>
          <a:ln w="28575" cap="rnd">
            <a:solidFill>
              <a:schemeClr val="accent6"/>
            </a:solidFill>
            <a:round/>
          </a:ln>
          <a:effectLst/>
        </c:spPr>
        <c:marker>
          <c:symbol val="circle"/>
          <c:size val="5"/>
          <c:spPr>
            <a:solidFill>
              <a:schemeClr val="accent6">
                <a:tint val="58000"/>
              </a:schemeClr>
            </a:solidFill>
            <a:ln w="9525">
              <a:solidFill>
                <a:schemeClr val="accent6">
                  <a:tint val="58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tx>
            <c:strRef>
              <c:f>'SEDES Y PROGRAMAS'!$C$76:$C$77</c:f>
              <c:strCache>
                <c:ptCount val="1"/>
                <c:pt idx="0">
                  <c:v>BAEZA</c:v>
                </c:pt>
              </c:strCache>
            </c:strRef>
          </c:tx>
          <c:spPr>
            <a:ln w="28575" cap="rnd">
              <a:solidFill>
                <a:schemeClr val="accent6">
                  <a:tint val="58000"/>
                </a:schemeClr>
              </a:solidFill>
              <a:round/>
            </a:ln>
            <a:effectLst/>
          </c:spPr>
          <c:marker>
            <c:symbol val="circle"/>
            <c:size val="5"/>
            <c:spPr>
              <a:solidFill>
                <a:schemeClr val="accent6">
                  <a:tint val="58000"/>
                </a:schemeClr>
              </a:solidFill>
              <a:ln w="9525">
                <a:solidFill>
                  <a:schemeClr val="accent6">
                    <a:tint val="58000"/>
                  </a:schemeClr>
                </a:solidFill>
              </a:ln>
              <a:effectLst/>
            </c:spPr>
          </c:marker>
          <c:dLbls>
            <c:delete val="1"/>
          </c:dLbls>
          <c:cat>
            <c:strRef>
              <c:f>'SEDES Y PROGRAMAS'!$B$78:$B$80</c:f>
              <c:strCache>
                <c:ptCount val="2"/>
                <c:pt idx="0">
                  <c:v>2017</c:v>
                </c:pt>
                <c:pt idx="1">
                  <c:v>2018</c:v>
                </c:pt>
              </c:strCache>
            </c:strRef>
          </c:cat>
          <c:val>
            <c:numRef>
              <c:f>'SEDES Y PROGRAMAS'!$C$78:$C$80</c:f>
              <c:numCache>
                <c:formatCode>General</c:formatCode>
                <c:ptCount val="2"/>
                <c:pt idx="0">
                  <c:v>8</c:v>
                </c:pt>
                <c:pt idx="1">
                  <c:v>10</c:v>
                </c:pt>
              </c:numCache>
            </c:numRef>
          </c:val>
          <c:smooth val="0"/>
          <c:extLst>
            <c:ext xmlns:c16="http://schemas.microsoft.com/office/drawing/2014/chart" uri="{C3380CC4-5D6E-409C-BE32-E72D297353CC}">
              <c16:uniqueId val="{00000000-F157-4988-A943-5830492B8F98}"/>
            </c:ext>
          </c:extLst>
        </c:ser>
        <c:ser>
          <c:idx val="1"/>
          <c:order val="1"/>
          <c:tx>
            <c:strRef>
              <c:f>'SEDES Y PROGRAMAS'!$D$76:$D$77</c:f>
              <c:strCache>
                <c:ptCount val="1"/>
                <c:pt idx="0">
                  <c:v>LA CARTUJA</c:v>
                </c:pt>
              </c:strCache>
            </c:strRef>
          </c:tx>
          <c:spPr>
            <a:ln w="28575" cap="rnd">
              <a:solidFill>
                <a:schemeClr val="accent6">
                  <a:tint val="86000"/>
                </a:schemeClr>
              </a:solidFill>
              <a:round/>
            </a:ln>
            <a:effectLst/>
          </c:spPr>
          <c:marker>
            <c:symbol val="circle"/>
            <c:size val="5"/>
            <c:spPr>
              <a:solidFill>
                <a:schemeClr val="accent6">
                  <a:tint val="86000"/>
                </a:schemeClr>
              </a:solidFill>
              <a:ln w="9525">
                <a:solidFill>
                  <a:schemeClr val="accent6">
                    <a:tint val="8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PROGRAMAS'!$B$78:$B$80</c:f>
              <c:strCache>
                <c:ptCount val="2"/>
                <c:pt idx="0">
                  <c:v>2017</c:v>
                </c:pt>
                <c:pt idx="1">
                  <c:v>2018</c:v>
                </c:pt>
              </c:strCache>
            </c:strRef>
          </c:cat>
          <c:val>
            <c:numRef>
              <c:f>'SEDES Y PROGRAMAS'!$D$78:$D$80</c:f>
              <c:numCache>
                <c:formatCode>General</c:formatCode>
                <c:ptCount val="2"/>
                <c:pt idx="0">
                  <c:v>12</c:v>
                </c:pt>
                <c:pt idx="1">
                  <c:v>6</c:v>
                </c:pt>
              </c:numCache>
            </c:numRef>
          </c:val>
          <c:smooth val="0"/>
          <c:extLst>
            <c:ext xmlns:c16="http://schemas.microsoft.com/office/drawing/2014/chart" uri="{C3380CC4-5D6E-409C-BE32-E72D297353CC}">
              <c16:uniqueId val="{00000000-1B96-4EE0-8443-722DE80A4A6D}"/>
            </c:ext>
          </c:extLst>
        </c:ser>
        <c:ser>
          <c:idx val="2"/>
          <c:order val="2"/>
          <c:tx>
            <c:strRef>
              <c:f>'SEDES Y PROGRAMAS'!$E$76:$E$77</c:f>
              <c:strCache>
                <c:ptCount val="1"/>
                <c:pt idx="0">
                  <c:v>LA RÁBIDA</c:v>
                </c:pt>
              </c:strCache>
            </c:strRef>
          </c:tx>
          <c:spPr>
            <a:ln w="28575" cap="rnd">
              <a:solidFill>
                <a:schemeClr val="accent6">
                  <a:shade val="86000"/>
                </a:schemeClr>
              </a:solidFill>
              <a:round/>
            </a:ln>
            <a:effectLst/>
          </c:spPr>
          <c:marker>
            <c:symbol val="circle"/>
            <c:size val="5"/>
            <c:spPr>
              <a:solidFill>
                <a:schemeClr val="accent6">
                  <a:shade val="86000"/>
                </a:schemeClr>
              </a:solidFill>
              <a:ln w="9525">
                <a:solidFill>
                  <a:schemeClr val="accent6">
                    <a:shade val="8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PROGRAMAS'!$B$78:$B$80</c:f>
              <c:strCache>
                <c:ptCount val="2"/>
                <c:pt idx="0">
                  <c:v>2017</c:v>
                </c:pt>
                <c:pt idx="1">
                  <c:v>2018</c:v>
                </c:pt>
              </c:strCache>
            </c:strRef>
          </c:cat>
          <c:val>
            <c:numRef>
              <c:f>'SEDES Y PROGRAMAS'!$E$78:$E$80</c:f>
              <c:numCache>
                <c:formatCode>General</c:formatCode>
                <c:ptCount val="2"/>
                <c:pt idx="0">
                  <c:v>2</c:v>
                </c:pt>
                <c:pt idx="1">
                  <c:v>9</c:v>
                </c:pt>
              </c:numCache>
            </c:numRef>
          </c:val>
          <c:smooth val="0"/>
          <c:extLst>
            <c:ext xmlns:c16="http://schemas.microsoft.com/office/drawing/2014/chart" uri="{C3380CC4-5D6E-409C-BE32-E72D297353CC}">
              <c16:uniqueId val="{00000001-1B96-4EE0-8443-722DE80A4A6D}"/>
            </c:ext>
          </c:extLst>
        </c:ser>
        <c:ser>
          <c:idx val="3"/>
          <c:order val="3"/>
          <c:tx>
            <c:strRef>
              <c:f>'SEDES Y PROGRAMAS'!$F$76:$F$77</c:f>
              <c:strCache>
                <c:ptCount val="1"/>
                <c:pt idx="0">
                  <c:v>MÁLAGA</c:v>
                </c:pt>
              </c:strCache>
            </c:strRef>
          </c:tx>
          <c:spPr>
            <a:ln w="28575" cap="rnd">
              <a:solidFill>
                <a:schemeClr val="accent6">
                  <a:shade val="58000"/>
                </a:schemeClr>
              </a:solidFill>
              <a:round/>
            </a:ln>
            <a:effectLst/>
          </c:spPr>
          <c:marker>
            <c:symbol val="circle"/>
            <c:size val="5"/>
            <c:spPr>
              <a:solidFill>
                <a:schemeClr val="accent6">
                  <a:tint val="58000"/>
                </a:schemeClr>
              </a:solidFill>
              <a:ln w="9525">
                <a:solidFill>
                  <a:schemeClr val="accent6">
                    <a:tint val="58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'SEDES Y PROGRAMAS'!$B$78:$B$80</c:f>
              <c:strCache>
                <c:ptCount val="2"/>
                <c:pt idx="0">
                  <c:v>2017</c:v>
                </c:pt>
                <c:pt idx="1">
                  <c:v>2018</c:v>
                </c:pt>
              </c:strCache>
            </c:strRef>
          </c:cat>
          <c:val>
            <c:numRef>
              <c:f>'SEDES Y PROGRAMAS'!$F$78:$F$80</c:f>
              <c:numCache>
                <c:formatCode>General</c:formatCode>
                <c:ptCount val="2"/>
                <c:pt idx="0">
                  <c:v>4</c:v>
                </c:pt>
                <c:pt idx="1">
                  <c:v>9</c:v>
                </c:pt>
              </c:numCache>
            </c:numRef>
          </c:val>
          <c:smooth val="0"/>
          <c:extLst>
            <c:ext xmlns:c16="http://schemas.microsoft.com/office/drawing/2014/chart" uri="{C3380CC4-5D6E-409C-BE32-E72D297353CC}">
              <c16:uniqueId val="{00000002-1B96-4EE0-8443-722DE80A4A6D}"/>
            </c:ext>
          </c:extLst>
        </c:ser>
        <c:dLbls>
          <c:dLblPos val="t"/>
          <c:showLegendKey val="0"/>
          <c:showVal val="1"/>
          <c:showCatName val="0"/>
          <c:showSerName val="0"/>
          <c:showPercent val="0"/>
          <c:showBubbleSize val="0"/>
        </c:dLbls>
        <c:marker val="1"/>
        <c:smooth val="0"/>
        <c:axId val="435536951"/>
        <c:axId val="435537279"/>
      </c:lineChart>
      <c:catAx>
        <c:axId val="435536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5537279"/>
        <c:crosses val="autoZero"/>
        <c:auto val="1"/>
        <c:lblAlgn val="ctr"/>
        <c:lblOffset val="100"/>
        <c:noMultiLvlLbl val="0"/>
      </c:catAx>
      <c:valAx>
        <c:axId val="435537279"/>
        <c:scaling>
          <c:orientation val="minMax"/>
        </c:scaling>
        <c:delete val="1"/>
        <c:axPos val="l"/>
        <c:numFmt formatCode="General" sourceLinked="1"/>
        <c:majorTickMark val="none"/>
        <c:minorTickMark val="none"/>
        <c:tickLblPos val="nextTo"/>
        <c:crossAx val="4355369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PROGRAMAS!TablaDinámica1</c:name>
    <c:fmtId val="3"/>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sz="900">
                <a:solidFill>
                  <a:sysClr val="windowText" lastClr="000000"/>
                </a:solidFill>
              </a:rPr>
              <a:t>nº de programas</a:t>
            </a:r>
          </a:p>
        </c:rich>
      </c:tx>
      <c:layout>
        <c:manualLayout>
          <c:xMode val="edge"/>
          <c:yMode val="edge"/>
          <c:x val="0.35719262745788061"/>
          <c:y val="2.7842227378190254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pattFill prst="narVert">
            <a:fgClr>
              <a:schemeClr val="accent6"/>
            </a:fgClr>
            <a:bgClr>
              <a:schemeClr val="accent6">
                <a:lumMod val="20000"/>
                <a:lumOff val="80000"/>
              </a:schemeClr>
            </a:bgClr>
          </a:pattFill>
          <a:ln>
            <a:noFill/>
          </a:ln>
          <a:effectLst>
            <a:innerShdw blurRad="114300">
              <a:schemeClr val="accent6"/>
            </a:innerShdw>
          </a:effectLst>
        </c:spPr>
        <c:marker>
          <c:spPr>
            <a:solidFill>
              <a:schemeClr val="accent6"/>
            </a:solidFill>
            <a:ln>
              <a:no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pattFill prst="narVert">
            <a:fgClr>
              <a:schemeClr val="accent6"/>
            </a:fgClr>
            <a:bgClr>
              <a:schemeClr val="accent6">
                <a:lumMod val="20000"/>
                <a:lumOff val="80000"/>
              </a:schemeClr>
            </a:bgClr>
          </a:pattFill>
          <a:ln>
            <a:noFill/>
          </a:ln>
          <a:effectLst>
            <a:innerShdw blurRad="114300">
              <a:schemeClr val="accent6"/>
            </a:innerShdw>
          </a:effectLst>
        </c:spPr>
        <c:marker>
          <c:symbol val="none"/>
        </c:marker>
      </c:pivotFmt>
    </c:pivotFmts>
    <c:plotArea>
      <c:layout/>
      <c:barChart>
        <c:barDir val="bar"/>
        <c:grouping val="clustered"/>
        <c:varyColors val="0"/>
        <c:ser>
          <c:idx val="0"/>
          <c:order val="0"/>
          <c:tx>
            <c:strRef>
              <c:f>'SEDES Y PROGRAMAS'!$C$5</c:f>
              <c:strCache>
                <c:ptCount val="1"/>
                <c:pt idx="0">
                  <c:v>Total</c:v>
                </c:pt>
              </c:strCache>
            </c:strRef>
          </c:tx>
          <c:spPr>
            <a:pattFill prst="narVert">
              <a:fgClr>
                <a:schemeClr val="accent6"/>
              </a:fgClr>
              <a:bgClr>
                <a:schemeClr val="accent6">
                  <a:lumMod val="20000"/>
                  <a:lumOff val="80000"/>
                </a:schemeClr>
              </a:bgClr>
            </a:pattFill>
            <a:ln>
              <a:noFill/>
            </a:ln>
            <a:effectLst>
              <a:innerShdw blurRad="114300">
                <a:schemeClr val="accent6"/>
              </a:innerShdw>
            </a:effectLst>
          </c:spPr>
          <c:invertIfNegative val="0"/>
          <c:dLbls>
            <c:delete val="1"/>
          </c:dLbls>
          <c:cat>
            <c:strRef>
              <c:f>'SEDES Y PROGRAMAS'!$B$6:$B$7</c:f>
              <c:strCache>
                <c:ptCount val="1"/>
                <c:pt idx="0">
                  <c:v>FORM. CONTINUA</c:v>
                </c:pt>
              </c:strCache>
            </c:strRef>
          </c:cat>
          <c:val>
            <c:numRef>
              <c:f>'SEDES Y PROGRAMAS'!$C$6:$C$7</c:f>
              <c:numCache>
                <c:formatCode>General</c:formatCode>
                <c:ptCount val="1"/>
                <c:pt idx="0">
                  <c:v>60</c:v>
                </c:pt>
              </c:numCache>
            </c:numRef>
          </c:val>
          <c:extLst>
            <c:ext xmlns:c16="http://schemas.microsoft.com/office/drawing/2014/chart" uri="{C3380CC4-5D6E-409C-BE32-E72D297353CC}">
              <c16:uniqueId val="{00000000-B025-4FB0-9AC2-AB08186C45FC}"/>
            </c:ext>
          </c:extLst>
        </c:ser>
        <c:dLbls>
          <c:dLblPos val="outEnd"/>
          <c:showLegendKey val="0"/>
          <c:showVal val="1"/>
          <c:showCatName val="0"/>
          <c:showSerName val="0"/>
          <c:showPercent val="0"/>
          <c:showBubbleSize val="0"/>
        </c:dLbls>
        <c:gapWidth val="227"/>
        <c:overlap val="-48"/>
        <c:axId val="461499592"/>
        <c:axId val="461502872"/>
      </c:barChart>
      <c:catAx>
        <c:axId val="46149959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61502872"/>
        <c:crosses val="autoZero"/>
        <c:auto val="1"/>
        <c:lblAlgn val="ctr"/>
        <c:lblOffset val="100"/>
        <c:noMultiLvlLbl val="0"/>
      </c:catAx>
      <c:valAx>
        <c:axId val="461502872"/>
        <c:scaling>
          <c:orientation val="minMax"/>
        </c:scaling>
        <c:delete val="1"/>
        <c:axPos val="b"/>
        <c:numFmt formatCode="General" sourceLinked="1"/>
        <c:majorTickMark val="none"/>
        <c:minorTickMark val="none"/>
        <c:tickLblPos val="nextTo"/>
        <c:crossAx val="461499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 MEMORIA ACADÉMICA 17-18 Y 18-19.xlsx]SEDES Y PROGRAMAS!TablaDinámica3</c:name>
    <c:fmtId val="6"/>
  </c:pivotSource>
  <c:chart>
    <c:autoTitleDeleted val="0"/>
    <c:pivotFmts>
      <c:pivotFmt>
        <c:idx val="0"/>
      </c:pivotFmt>
      <c:pivotFmt>
        <c:idx val="1"/>
      </c:pivotFmt>
      <c:pivotFmt>
        <c:idx val="2"/>
      </c:pivotFmt>
      <c:pivotFmt>
        <c:idx val="3"/>
      </c:pivotFmt>
      <c:pivotFmt>
        <c:idx val="4"/>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'SEDES Y PROGRAMAS'!$C$36:$C$37</c:f>
              <c:strCache>
                <c:ptCount val="1"/>
                <c:pt idx="0">
                  <c:v>BAEZA</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'SEDES Y PROGRAMAS'!$B$38:$B$39</c:f>
              <c:strCache>
                <c:ptCount val="1"/>
                <c:pt idx="0">
                  <c:v>FORM. CONTINUA</c:v>
                </c:pt>
              </c:strCache>
            </c:strRef>
          </c:cat>
          <c:val>
            <c:numRef>
              <c:f>'SEDES Y PROGRAMAS'!$C$38:$C$39</c:f>
              <c:numCache>
                <c:formatCode>General</c:formatCode>
                <c:ptCount val="1"/>
                <c:pt idx="0">
                  <c:v>18</c:v>
                </c:pt>
              </c:numCache>
            </c:numRef>
          </c:val>
          <c:extLst>
            <c:ext xmlns:c16="http://schemas.microsoft.com/office/drawing/2014/chart" uri="{C3380CC4-5D6E-409C-BE32-E72D297353CC}">
              <c16:uniqueId val="{00000000-749C-4F90-8E1C-9331C4270778}"/>
            </c:ext>
          </c:extLst>
        </c:ser>
        <c:ser>
          <c:idx val="1"/>
          <c:order val="1"/>
          <c:tx>
            <c:strRef>
              <c:f>'SEDES Y PROGRAMAS'!$D$36:$D$37</c:f>
              <c:strCache>
                <c:ptCount val="1"/>
                <c:pt idx="0">
                  <c:v>LA CARTUJA</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'SEDES Y PROGRAMAS'!$B$38:$B$39</c:f>
              <c:strCache>
                <c:ptCount val="1"/>
                <c:pt idx="0">
                  <c:v>FORM. CONTINUA</c:v>
                </c:pt>
              </c:strCache>
            </c:strRef>
          </c:cat>
          <c:val>
            <c:numRef>
              <c:f>'SEDES Y PROGRAMAS'!$D$38:$D$39</c:f>
              <c:numCache>
                <c:formatCode>General</c:formatCode>
                <c:ptCount val="1"/>
                <c:pt idx="0">
                  <c:v>18</c:v>
                </c:pt>
              </c:numCache>
            </c:numRef>
          </c:val>
          <c:extLst>
            <c:ext xmlns:c16="http://schemas.microsoft.com/office/drawing/2014/chart" uri="{C3380CC4-5D6E-409C-BE32-E72D297353CC}">
              <c16:uniqueId val="{00000000-482A-4664-B26E-E8670732D525}"/>
            </c:ext>
          </c:extLst>
        </c:ser>
        <c:ser>
          <c:idx val="2"/>
          <c:order val="2"/>
          <c:tx>
            <c:strRef>
              <c:f>'SEDES Y PROGRAMAS'!$E$36:$E$37</c:f>
              <c:strCache>
                <c:ptCount val="1"/>
                <c:pt idx="0">
                  <c:v>LA RÁBIDA</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'SEDES Y PROGRAMAS'!$B$38:$B$39</c:f>
              <c:strCache>
                <c:ptCount val="1"/>
                <c:pt idx="0">
                  <c:v>FORM. CONTINUA</c:v>
                </c:pt>
              </c:strCache>
            </c:strRef>
          </c:cat>
          <c:val>
            <c:numRef>
              <c:f>'SEDES Y PROGRAMAS'!$E$38:$E$39</c:f>
              <c:numCache>
                <c:formatCode>General</c:formatCode>
                <c:ptCount val="1"/>
                <c:pt idx="0">
                  <c:v>11</c:v>
                </c:pt>
              </c:numCache>
            </c:numRef>
          </c:val>
          <c:extLst>
            <c:ext xmlns:c16="http://schemas.microsoft.com/office/drawing/2014/chart" uri="{C3380CC4-5D6E-409C-BE32-E72D297353CC}">
              <c16:uniqueId val="{00000001-482A-4664-B26E-E8670732D525}"/>
            </c:ext>
          </c:extLst>
        </c:ser>
        <c:ser>
          <c:idx val="3"/>
          <c:order val="3"/>
          <c:tx>
            <c:strRef>
              <c:f>'SEDES Y PROGRAMAS'!$F$36:$F$37</c:f>
              <c:strCache>
                <c:ptCount val="1"/>
                <c:pt idx="0">
                  <c:v>MÁLAGA</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'SEDES Y PROGRAMAS'!$B$38:$B$39</c:f>
              <c:strCache>
                <c:ptCount val="1"/>
                <c:pt idx="0">
                  <c:v>FORM. CONTINUA</c:v>
                </c:pt>
              </c:strCache>
            </c:strRef>
          </c:cat>
          <c:val>
            <c:numRef>
              <c:f>'SEDES Y PROGRAMAS'!$F$38:$F$39</c:f>
              <c:numCache>
                <c:formatCode>General</c:formatCode>
                <c:ptCount val="1"/>
                <c:pt idx="0">
                  <c:v>13</c:v>
                </c:pt>
              </c:numCache>
            </c:numRef>
          </c:val>
          <c:extLst>
            <c:ext xmlns:c16="http://schemas.microsoft.com/office/drawing/2014/chart" uri="{C3380CC4-5D6E-409C-BE32-E72D297353CC}">
              <c16:uniqueId val="{00000002-482A-4664-B26E-E8670732D525}"/>
            </c:ext>
          </c:extLst>
        </c:ser>
        <c:dLbls>
          <c:dLblPos val="outEnd"/>
          <c:showLegendKey val="0"/>
          <c:showVal val="1"/>
          <c:showCatName val="0"/>
          <c:showSerName val="0"/>
          <c:showPercent val="0"/>
          <c:showBubbleSize val="0"/>
        </c:dLbls>
        <c:gapWidth val="444"/>
        <c:overlap val="-90"/>
        <c:axId val="460805664"/>
        <c:axId val="460809928"/>
      </c:barChart>
      <c:catAx>
        <c:axId val="460805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460809928"/>
        <c:crosses val="autoZero"/>
        <c:auto val="1"/>
        <c:lblAlgn val="ctr"/>
        <c:lblOffset val="100"/>
        <c:noMultiLvlLbl val="0"/>
      </c:catAx>
      <c:valAx>
        <c:axId val="460809928"/>
        <c:scaling>
          <c:orientation val="minMax"/>
        </c:scaling>
        <c:delete val="1"/>
        <c:axPos val="l"/>
        <c:numFmt formatCode="General" sourceLinked="1"/>
        <c:majorTickMark val="none"/>
        <c:minorTickMark val="none"/>
        <c:tickLblPos val="nextTo"/>
        <c:crossAx val="46080566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PROGRAMAS!TablaDinámica5</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PROGRAMAS POR SEDE Y TEMÁTICA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3.0665076560620817E-2"/>
          <c:y val="1.8302115857435866E-2"/>
          <c:w val="0.61970563721568128"/>
          <c:h val="0.89828385989112103"/>
        </c:manualLayout>
      </c:layout>
      <c:barChart>
        <c:barDir val="col"/>
        <c:grouping val="stacked"/>
        <c:varyColors val="0"/>
        <c:ser>
          <c:idx val="0"/>
          <c:order val="0"/>
          <c:tx>
            <c:strRef>
              <c:f>'SEDES Y PROGRAMAS'!$C$63:$C$64</c:f>
              <c:strCache>
                <c:ptCount val="1"/>
                <c:pt idx="0">
                  <c:v>ARTE Y HUMANIDADES</c:v>
                </c:pt>
              </c:strCache>
            </c:strRef>
          </c:tx>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PROGRAMAS'!$C$65:$C$69</c:f>
              <c:numCache>
                <c:formatCode>General</c:formatCode>
                <c:ptCount val="4"/>
                <c:pt idx="0">
                  <c:v>6</c:v>
                </c:pt>
                <c:pt idx="1">
                  <c:v>2</c:v>
                </c:pt>
                <c:pt idx="2">
                  <c:v>1</c:v>
                </c:pt>
              </c:numCache>
            </c:numRef>
          </c:val>
          <c:extLst>
            <c:ext xmlns:c16="http://schemas.microsoft.com/office/drawing/2014/chart" uri="{C3380CC4-5D6E-409C-BE32-E72D297353CC}">
              <c16:uniqueId val="{00000000-A451-4E27-82B1-6758AC0406F7}"/>
            </c:ext>
          </c:extLst>
        </c:ser>
        <c:ser>
          <c:idx val="1"/>
          <c:order val="1"/>
          <c:tx>
            <c:strRef>
              <c:f>'SEDES Y PROGRAMAS'!$D$63:$D$64</c:f>
              <c:strCache>
                <c:ptCount val="1"/>
                <c:pt idx="0">
                  <c:v>CC DE LA SALUD</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PROGRAMAS'!$D$65:$D$69</c:f>
              <c:numCache>
                <c:formatCode>General</c:formatCode>
                <c:ptCount val="4"/>
                <c:pt idx="0">
                  <c:v>5</c:v>
                </c:pt>
                <c:pt idx="1">
                  <c:v>8</c:v>
                </c:pt>
                <c:pt idx="3">
                  <c:v>1</c:v>
                </c:pt>
              </c:numCache>
            </c:numRef>
          </c:val>
          <c:extLst>
            <c:ext xmlns:c16="http://schemas.microsoft.com/office/drawing/2014/chart" uri="{C3380CC4-5D6E-409C-BE32-E72D297353CC}">
              <c16:uniqueId val="{00000002-DF12-47E2-904C-DB654E7C6448}"/>
            </c:ext>
          </c:extLst>
        </c:ser>
        <c:ser>
          <c:idx val="2"/>
          <c:order val="2"/>
          <c:tx>
            <c:strRef>
              <c:f>'SEDES Y PROGRAMAS'!$E$63:$E$64</c:f>
              <c:strCache>
                <c:ptCount val="1"/>
                <c:pt idx="0">
                  <c:v>CC EXPERIMENTALES</c:v>
                </c:pt>
              </c:strCache>
            </c:strRef>
          </c:tx>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PROGRAMAS'!$E$65:$E$69</c:f>
              <c:numCache>
                <c:formatCode>General</c:formatCode>
                <c:ptCount val="4"/>
                <c:pt idx="0">
                  <c:v>1</c:v>
                </c:pt>
              </c:numCache>
            </c:numRef>
          </c:val>
          <c:extLst>
            <c:ext xmlns:c16="http://schemas.microsoft.com/office/drawing/2014/chart" uri="{C3380CC4-5D6E-409C-BE32-E72D297353CC}">
              <c16:uniqueId val="{00000003-DF12-47E2-904C-DB654E7C6448}"/>
            </c:ext>
          </c:extLst>
        </c:ser>
        <c:ser>
          <c:idx val="3"/>
          <c:order val="3"/>
          <c:tx>
            <c:strRef>
              <c:f>'SEDES Y PROGRAMAS'!$F$63:$F$64</c:f>
              <c:strCache>
                <c:ptCount val="1"/>
                <c:pt idx="0">
                  <c:v>INGENIERÍA Y ARQUITECTURA</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PROGRAMAS'!$F$65:$F$69</c:f>
              <c:numCache>
                <c:formatCode>General</c:formatCode>
                <c:ptCount val="4"/>
                <c:pt idx="1">
                  <c:v>1</c:v>
                </c:pt>
              </c:numCache>
            </c:numRef>
          </c:val>
          <c:extLst>
            <c:ext xmlns:c16="http://schemas.microsoft.com/office/drawing/2014/chart" uri="{C3380CC4-5D6E-409C-BE32-E72D297353CC}">
              <c16:uniqueId val="{00000004-DF12-47E2-904C-DB654E7C6448}"/>
            </c:ext>
          </c:extLst>
        </c:ser>
        <c:ser>
          <c:idx val="4"/>
          <c:order val="4"/>
          <c:tx>
            <c:strRef>
              <c:f>'SEDES Y PROGRAMAS'!$G$63:$G$64</c:f>
              <c:strCache>
                <c:ptCount val="1"/>
                <c:pt idx="0">
                  <c:v>(en blanco)</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PROGRAMAS'!$G$65:$G$69</c:f>
              <c:numCache>
                <c:formatCode>General</c:formatCode>
                <c:ptCount val="4"/>
                <c:pt idx="0">
                  <c:v>1</c:v>
                </c:pt>
                <c:pt idx="1">
                  <c:v>1</c:v>
                </c:pt>
                <c:pt idx="2">
                  <c:v>5</c:v>
                </c:pt>
              </c:numCache>
            </c:numRef>
          </c:val>
          <c:extLst>
            <c:ext xmlns:c16="http://schemas.microsoft.com/office/drawing/2014/chart" uri="{C3380CC4-5D6E-409C-BE32-E72D297353CC}">
              <c16:uniqueId val="{00000005-DF12-47E2-904C-DB654E7C6448}"/>
            </c:ext>
          </c:extLst>
        </c:ser>
        <c:ser>
          <c:idx val="5"/>
          <c:order val="5"/>
          <c:tx>
            <c:strRef>
              <c:f>'SEDES Y PROGRAMAS'!$H$63:$H$64</c:f>
              <c:strCache>
                <c:ptCount val="1"/>
                <c:pt idx="0">
                  <c:v>CC SOCIALES Y JURÍDICAS</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PROGRAMAS'!$H$65:$H$69</c:f>
              <c:numCache>
                <c:formatCode>General</c:formatCode>
                <c:ptCount val="4"/>
                <c:pt idx="0">
                  <c:v>5</c:v>
                </c:pt>
                <c:pt idx="1">
                  <c:v>6</c:v>
                </c:pt>
                <c:pt idx="2">
                  <c:v>5</c:v>
                </c:pt>
                <c:pt idx="3">
                  <c:v>12</c:v>
                </c:pt>
              </c:numCache>
            </c:numRef>
          </c:val>
          <c:extLst>
            <c:ext xmlns:c16="http://schemas.microsoft.com/office/drawing/2014/chart" uri="{C3380CC4-5D6E-409C-BE32-E72D297353CC}">
              <c16:uniqueId val="{00000006-DF12-47E2-904C-DB654E7C6448}"/>
            </c:ext>
          </c:extLst>
        </c:ser>
        <c:dLbls>
          <c:dLblPos val="ctr"/>
          <c:showLegendKey val="0"/>
          <c:showVal val="1"/>
          <c:showCatName val="0"/>
          <c:showSerName val="0"/>
          <c:showPercent val="0"/>
          <c:showBubbleSize val="0"/>
        </c:dLbls>
        <c:gapWidth val="150"/>
        <c:overlap val="100"/>
        <c:axId val="553660480"/>
        <c:axId val="553663432"/>
      </c:barChart>
      <c:catAx>
        <c:axId val="55366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53663432"/>
        <c:crosses val="autoZero"/>
        <c:auto val="1"/>
        <c:lblAlgn val="ctr"/>
        <c:lblOffset val="100"/>
        <c:noMultiLvlLbl val="0"/>
      </c:catAx>
      <c:valAx>
        <c:axId val="553663432"/>
        <c:scaling>
          <c:orientation val="minMax"/>
        </c:scaling>
        <c:delete val="1"/>
        <c:axPos val="l"/>
        <c:numFmt formatCode="General" sourceLinked="1"/>
        <c:majorTickMark val="none"/>
        <c:minorTickMark val="none"/>
        <c:tickLblPos val="nextTo"/>
        <c:crossAx val="5536604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PROGRAMAS!TablaDinámica4</c:name>
    <c:fmtId val="11"/>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a:t>
            </a:r>
            <a:r>
              <a:rPr lang="es-ES" sz="900" b="1" baseline="0">
                <a:solidFill>
                  <a:sysClr val="windowText" lastClr="000000"/>
                </a:solidFill>
              </a:rPr>
              <a:t> DE PROGRAMAS POR SEDE</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a:noFill/>
          </a:ln>
          <a:effectLst/>
        </c:spPr>
        <c:marker>
          <c:symbol val="none"/>
        </c:marker>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6"/>
          </a:solidFill>
          <a:ln>
            <a:noFill/>
          </a:ln>
          <a:effectLst/>
        </c:spPr>
        <c:marker>
          <c:symbol val="none"/>
        </c:marker>
      </c:pivotFmt>
      <c:pivotFmt>
        <c:idx val="1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6"/>
          </a:solidFill>
          <a:ln>
            <a:noFill/>
          </a:ln>
          <a:effectLst/>
        </c:spPr>
        <c:marker>
          <c:symbol val="none"/>
        </c:marker>
      </c:pivotFmt>
      <c:pivotFmt>
        <c:idx val="2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3354564755838639E-2"/>
          <c:y val="2.010712064510221E-2"/>
          <c:w val="0.73276643763478611"/>
          <c:h val="0.84247331199958142"/>
        </c:manualLayout>
      </c:layout>
      <c:barChart>
        <c:barDir val="col"/>
        <c:grouping val="clustered"/>
        <c:varyColors val="0"/>
        <c:ser>
          <c:idx val="0"/>
          <c:order val="0"/>
          <c:tx>
            <c:strRef>
              <c:f>'SEDES Y PROGRAMAS'!$C$50:$C$51</c:f>
              <c:strCache>
                <c:ptCount val="1"/>
                <c:pt idx="0">
                  <c:v>FORM. CONTINUA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PROGRAMAS'!$B$52:$B$56</c:f>
              <c:strCache>
                <c:ptCount val="4"/>
                <c:pt idx="0">
                  <c:v>BAEZA</c:v>
                </c:pt>
                <c:pt idx="1">
                  <c:v>LA CARTUJA</c:v>
                </c:pt>
                <c:pt idx="2">
                  <c:v>LA RÁBIDA</c:v>
                </c:pt>
                <c:pt idx="3">
                  <c:v>MÁLAGA</c:v>
                </c:pt>
              </c:strCache>
            </c:strRef>
          </c:cat>
          <c:val>
            <c:numRef>
              <c:f>'SEDES Y PROGRAMAS'!$C$52:$C$56</c:f>
              <c:numCache>
                <c:formatCode>General</c:formatCode>
                <c:ptCount val="4"/>
                <c:pt idx="0">
                  <c:v>18</c:v>
                </c:pt>
                <c:pt idx="1">
                  <c:v>18</c:v>
                </c:pt>
                <c:pt idx="2">
                  <c:v>11</c:v>
                </c:pt>
                <c:pt idx="3">
                  <c:v>13</c:v>
                </c:pt>
              </c:numCache>
            </c:numRef>
          </c:val>
          <c:extLst>
            <c:ext xmlns:c16="http://schemas.microsoft.com/office/drawing/2014/chart" uri="{C3380CC4-5D6E-409C-BE32-E72D297353CC}">
              <c16:uniqueId val="{00000000-F124-4727-A46A-526C167E10B1}"/>
            </c:ext>
          </c:extLst>
        </c:ser>
        <c:dLbls>
          <c:dLblPos val="outEnd"/>
          <c:showLegendKey val="0"/>
          <c:showVal val="1"/>
          <c:showCatName val="0"/>
          <c:showSerName val="0"/>
          <c:showPercent val="0"/>
          <c:showBubbleSize val="0"/>
        </c:dLbls>
        <c:gapWidth val="219"/>
        <c:overlap val="-27"/>
        <c:axId val="508112504"/>
        <c:axId val="508116440"/>
      </c:barChart>
      <c:catAx>
        <c:axId val="50811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08116440"/>
        <c:crosses val="autoZero"/>
        <c:auto val="1"/>
        <c:lblAlgn val="ctr"/>
        <c:lblOffset val="100"/>
        <c:noMultiLvlLbl val="0"/>
      </c:catAx>
      <c:valAx>
        <c:axId val="508116440"/>
        <c:scaling>
          <c:orientation val="minMax"/>
        </c:scaling>
        <c:delete val="1"/>
        <c:axPos val="l"/>
        <c:numFmt formatCode="General" sourceLinked="1"/>
        <c:majorTickMark val="none"/>
        <c:minorTickMark val="none"/>
        <c:tickLblPos val="nextTo"/>
        <c:crossAx val="508112504"/>
        <c:crosses val="autoZero"/>
        <c:crossBetween val="between"/>
      </c:valAx>
      <c:spPr>
        <a:noFill/>
        <a:ln>
          <a:noFill/>
        </a:ln>
        <a:effectLst/>
      </c:spPr>
    </c:plotArea>
    <c:legend>
      <c:legendPos val="r"/>
      <c:layout>
        <c:manualLayout>
          <c:xMode val="edge"/>
          <c:yMode val="edge"/>
          <c:x val="0.79550509311336082"/>
          <c:y val="7.4309461317335332E-2"/>
          <c:w val="0.17578160680575072"/>
          <c:h val="0.12995146087309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PROGRAMAS!TablaDinámica8</c:name>
    <c:fmtId val="1"/>
  </c:pivotSource>
  <c:chart>
    <c:title>
      <c:tx>
        <c:rich>
          <a:bodyPr rot="0" spcFirstLastPara="1" vertOverflow="ellipsis" vert="horz" wrap="square" anchor="ctr" anchorCtr="1"/>
          <a:lstStyle/>
          <a:p>
            <a:pPr>
              <a:defRPr sz="900" b="1" i="0" u="none" strike="noStrike" kern="1200" cap="all" spc="120" normalizeH="0" baseline="0">
                <a:solidFill>
                  <a:schemeClr val="tx1">
                    <a:lumMod val="65000"/>
                    <a:lumOff val="35000"/>
                  </a:schemeClr>
                </a:solidFill>
                <a:latin typeface="+mn-lt"/>
                <a:ea typeface="+mn-ea"/>
                <a:cs typeface="+mn-cs"/>
              </a:defRPr>
            </a:pPr>
            <a:r>
              <a:rPr lang="es-ES" sz="900"/>
              <a:t>Nº DE PROGRAMAS IMPARTIDO CON CADA ENTIDAD</a:t>
            </a:r>
          </a:p>
        </c:rich>
      </c:tx>
      <c:overlay val="0"/>
      <c:spPr>
        <a:noFill/>
        <a:ln>
          <a:noFill/>
        </a:ln>
        <a:effectLst/>
      </c:spPr>
      <c:txPr>
        <a:bodyPr rot="0" spcFirstLastPara="1" vertOverflow="ellipsis" vert="horz" wrap="square" anchor="ctr" anchorCtr="1"/>
        <a:lstStyle/>
        <a:p>
          <a:pPr>
            <a:defRPr sz="900" b="1" i="0" u="none" strike="noStrike" kern="1200" cap="all" spc="120" normalizeH="0" baseline="0">
              <a:solidFill>
                <a:schemeClr val="tx1">
                  <a:lumMod val="65000"/>
                  <a:lumOff val="35000"/>
                </a:schemeClr>
              </a:solidFill>
              <a:latin typeface="+mn-lt"/>
              <a:ea typeface="+mn-ea"/>
              <a:cs typeface="+mn-cs"/>
            </a:defRPr>
          </a:pPr>
          <a:endParaRPr lang="es-ES"/>
        </a:p>
      </c:txPr>
    </c:title>
    <c:autoTitleDeleted val="0"/>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pPr>
            <a:solidFill>
              <a:schemeClr val="accent6"/>
            </a:solidFill>
            <a:ln w="9525">
              <a:solidFill>
                <a:schemeClr val="accent6"/>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pivotFmt>
      <c:pivotFmt>
        <c:idx val="11"/>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6044258128677956E-2"/>
          <c:y val="4.1418106145978517E-2"/>
          <c:w val="0.79054127165689714"/>
          <c:h val="0.51339803096485215"/>
        </c:manualLayout>
      </c:layout>
      <c:barChart>
        <c:barDir val="col"/>
        <c:grouping val="clustered"/>
        <c:varyColors val="0"/>
        <c:ser>
          <c:idx val="0"/>
          <c:order val="0"/>
          <c:tx>
            <c:strRef>
              <c:f>'SEDES Y PROGRAMAS'!$C$86:$C$87</c:f>
              <c:strCache>
                <c:ptCount val="1"/>
                <c:pt idx="0">
                  <c:v>ARTE Y HUMANIDADES</c:v>
                </c:pt>
              </c:strCache>
            </c:strRef>
          </c:tx>
          <c:spPr>
            <a:solidFill>
              <a:schemeClr val="accent6">
                <a:tint val="50000"/>
              </a:schemeClr>
            </a:solidFill>
            <a:ln>
              <a:noFill/>
            </a:ln>
            <a:effectLst/>
          </c:spPr>
          <c:invertIfNegative val="0"/>
          <c:dLbls>
            <c:delete val="1"/>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PROGRAMAS'!$C$88:$C$100</c:f>
              <c:numCache>
                <c:formatCode>General</c:formatCode>
                <c:ptCount val="12"/>
                <c:pt idx="1">
                  <c:v>6</c:v>
                </c:pt>
                <c:pt idx="2">
                  <c:v>1</c:v>
                </c:pt>
                <c:pt idx="6">
                  <c:v>1</c:v>
                </c:pt>
                <c:pt idx="11">
                  <c:v>1</c:v>
                </c:pt>
              </c:numCache>
            </c:numRef>
          </c:val>
          <c:extLst>
            <c:ext xmlns:c16="http://schemas.microsoft.com/office/drawing/2014/chart" uri="{C3380CC4-5D6E-409C-BE32-E72D297353CC}">
              <c16:uniqueId val="{00000000-037D-4324-8D3C-5885EE648159}"/>
            </c:ext>
          </c:extLst>
        </c:ser>
        <c:ser>
          <c:idx val="1"/>
          <c:order val="1"/>
          <c:tx>
            <c:strRef>
              <c:f>'SEDES Y PROGRAMAS'!$D$86:$D$87</c:f>
              <c:strCache>
                <c:ptCount val="1"/>
                <c:pt idx="0">
                  <c:v>CC DE LA SALUD</c:v>
                </c:pt>
              </c:strCache>
            </c:strRef>
          </c:tx>
          <c:spPr>
            <a:solidFill>
              <a:schemeClr val="accent6">
                <a:tint val="7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PROGRAMAS'!$D$88:$D$100</c:f>
              <c:numCache>
                <c:formatCode>General</c:formatCode>
                <c:ptCount val="12"/>
                <c:pt idx="1">
                  <c:v>4</c:v>
                </c:pt>
                <c:pt idx="8">
                  <c:v>2</c:v>
                </c:pt>
                <c:pt idx="11">
                  <c:v>8</c:v>
                </c:pt>
              </c:numCache>
            </c:numRef>
          </c:val>
          <c:extLst>
            <c:ext xmlns:c16="http://schemas.microsoft.com/office/drawing/2014/chart" uri="{C3380CC4-5D6E-409C-BE32-E72D297353CC}">
              <c16:uniqueId val="{00000002-2B4F-437E-9369-004CE506F90F}"/>
            </c:ext>
          </c:extLst>
        </c:ser>
        <c:ser>
          <c:idx val="2"/>
          <c:order val="2"/>
          <c:tx>
            <c:strRef>
              <c:f>'SEDES Y PROGRAMAS'!$E$86:$E$87</c:f>
              <c:strCache>
                <c:ptCount val="1"/>
                <c:pt idx="0">
                  <c:v>CC EXPERIMENTALES</c:v>
                </c:pt>
              </c:strCache>
            </c:strRef>
          </c:tx>
          <c:spPr>
            <a:solidFill>
              <a:schemeClr val="accent6">
                <a:tint val="9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PROGRAMAS'!$E$88:$E$100</c:f>
              <c:numCache>
                <c:formatCode>General</c:formatCode>
                <c:ptCount val="12"/>
                <c:pt idx="1">
                  <c:v>1</c:v>
                </c:pt>
              </c:numCache>
            </c:numRef>
          </c:val>
          <c:extLst>
            <c:ext xmlns:c16="http://schemas.microsoft.com/office/drawing/2014/chart" uri="{C3380CC4-5D6E-409C-BE32-E72D297353CC}">
              <c16:uniqueId val="{00000003-2B4F-437E-9369-004CE506F90F}"/>
            </c:ext>
          </c:extLst>
        </c:ser>
        <c:ser>
          <c:idx val="3"/>
          <c:order val="3"/>
          <c:tx>
            <c:strRef>
              <c:f>'SEDES Y PROGRAMAS'!$F$86:$F$87</c:f>
              <c:strCache>
                <c:ptCount val="1"/>
                <c:pt idx="0">
                  <c:v>CC SOCIALES Y JURÍDICAS</c:v>
                </c:pt>
              </c:strCache>
            </c:strRef>
          </c:tx>
          <c:spPr>
            <a:solidFill>
              <a:schemeClr val="accent6">
                <a:shade val="9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PROGRAMAS'!$F$88:$F$100</c:f>
              <c:numCache>
                <c:formatCode>General</c:formatCode>
                <c:ptCount val="12"/>
                <c:pt idx="0">
                  <c:v>2</c:v>
                </c:pt>
                <c:pt idx="1">
                  <c:v>3</c:v>
                </c:pt>
                <c:pt idx="2">
                  <c:v>1</c:v>
                </c:pt>
                <c:pt idx="5">
                  <c:v>1</c:v>
                </c:pt>
                <c:pt idx="6">
                  <c:v>2</c:v>
                </c:pt>
                <c:pt idx="7">
                  <c:v>3</c:v>
                </c:pt>
                <c:pt idx="8">
                  <c:v>2</c:v>
                </c:pt>
                <c:pt idx="9">
                  <c:v>2</c:v>
                </c:pt>
                <c:pt idx="10">
                  <c:v>1</c:v>
                </c:pt>
                <c:pt idx="11">
                  <c:v>3</c:v>
                </c:pt>
              </c:numCache>
            </c:numRef>
          </c:val>
          <c:extLst>
            <c:ext xmlns:c16="http://schemas.microsoft.com/office/drawing/2014/chart" uri="{C3380CC4-5D6E-409C-BE32-E72D297353CC}">
              <c16:uniqueId val="{00000004-2B4F-437E-9369-004CE506F90F}"/>
            </c:ext>
          </c:extLst>
        </c:ser>
        <c:ser>
          <c:idx val="4"/>
          <c:order val="4"/>
          <c:tx>
            <c:strRef>
              <c:f>'SEDES Y PROGRAMAS'!$G$86:$G$87</c:f>
              <c:strCache>
                <c:ptCount val="1"/>
                <c:pt idx="0">
                  <c:v>INGENIERÍA Y ARQUITECTURA</c:v>
                </c:pt>
              </c:strCache>
            </c:strRef>
          </c:tx>
          <c:spPr>
            <a:solidFill>
              <a:schemeClr val="accent6">
                <a:shade val="7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PROGRAMAS'!$G$88:$G$100</c:f>
              <c:numCache>
                <c:formatCode>General</c:formatCode>
                <c:ptCount val="12"/>
                <c:pt idx="9">
                  <c:v>1</c:v>
                </c:pt>
              </c:numCache>
            </c:numRef>
          </c:val>
          <c:extLst>
            <c:ext xmlns:c16="http://schemas.microsoft.com/office/drawing/2014/chart" uri="{C3380CC4-5D6E-409C-BE32-E72D297353CC}">
              <c16:uniqueId val="{00000005-2B4F-437E-9369-004CE506F90F}"/>
            </c:ext>
          </c:extLst>
        </c:ser>
        <c:ser>
          <c:idx val="5"/>
          <c:order val="5"/>
          <c:tx>
            <c:strRef>
              <c:f>'SEDES Y PROGRAMAS'!$H$86:$H$87</c:f>
              <c:strCache>
                <c:ptCount val="1"/>
                <c:pt idx="0">
                  <c:v>(en blanco)</c:v>
                </c:pt>
              </c:strCache>
            </c:strRef>
          </c:tx>
          <c:spPr>
            <a:solidFill>
              <a:schemeClr val="accent6">
                <a:shade val="5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'SEDES Y PROGRAMAS'!$B$88:$B$100</c:f>
              <c:strCache>
                <c:ptCount val="12"/>
                <c:pt idx="0">
                  <c:v>JUNTA DE ANDALUCÍA</c:v>
                </c:pt>
                <c:pt idx="1">
                  <c:v>OTRAS ORGANIZACIONES</c:v>
                </c:pt>
                <c:pt idx="2">
                  <c:v>OTRAS UNIVERISDADES EXTRANJERAS</c:v>
                </c:pt>
                <c:pt idx="3">
                  <c:v>OTRAS UNIVERSIDADES EXTRANJERAS</c:v>
                </c:pt>
                <c:pt idx="4">
                  <c:v>UCO</c:v>
                </c:pt>
                <c:pt idx="5">
                  <c:v>UCO </c:v>
                </c:pt>
                <c:pt idx="6">
                  <c:v>UGR</c:v>
                </c:pt>
                <c:pt idx="7">
                  <c:v>UHU</c:v>
                </c:pt>
                <c:pt idx="8">
                  <c:v>UJA</c:v>
                </c:pt>
                <c:pt idx="9">
                  <c:v>UMA</c:v>
                </c:pt>
                <c:pt idx="10">
                  <c:v>UNIA</c:v>
                </c:pt>
                <c:pt idx="11">
                  <c:v>US</c:v>
                </c:pt>
              </c:strCache>
            </c:strRef>
          </c:cat>
          <c:val>
            <c:numRef>
              <c:f>'SEDES Y PROGRAMAS'!$H$88:$H$100</c:f>
              <c:numCache>
                <c:formatCode>General</c:formatCode>
                <c:ptCount val="12"/>
                <c:pt idx="1">
                  <c:v>2</c:v>
                </c:pt>
                <c:pt idx="3">
                  <c:v>1</c:v>
                </c:pt>
                <c:pt idx="4">
                  <c:v>2</c:v>
                </c:pt>
                <c:pt idx="6">
                  <c:v>1</c:v>
                </c:pt>
                <c:pt idx="7">
                  <c:v>1</c:v>
                </c:pt>
              </c:numCache>
            </c:numRef>
          </c:val>
          <c:extLst>
            <c:ext xmlns:c16="http://schemas.microsoft.com/office/drawing/2014/chart" uri="{C3380CC4-5D6E-409C-BE32-E72D297353CC}">
              <c16:uniqueId val="{00000006-2B4F-437E-9369-004CE506F90F}"/>
            </c:ext>
          </c:extLst>
        </c:ser>
        <c:dLbls>
          <c:dLblPos val="outEnd"/>
          <c:showLegendKey val="0"/>
          <c:showVal val="1"/>
          <c:showCatName val="0"/>
          <c:showSerName val="0"/>
          <c:showPercent val="0"/>
          <c:showBubbleSize val="0"/>
        </c:dLbls>
        <c:gapWidth val="444"/>
        <c:overlap val="-90"/>
        <c:axId val="581175408"/>
        <c:axId val="581176720"/>
      </c:barChart>
      <c:catAx>
        <c:axId val="581175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581176720"/>
        <c:crosses val="autoZero"/>
        <c:auto val="1"/>
        <c:lblAlgn val="ctr"/>
        <c:lblOffset val="100"/>
        <c:noMultiLvlLbl val="0"/>
      </c:catAx>
      <c:valAx>
        <c:axId val="581176720"/>
        <c:scaling>
          <c:orientation val="minMax"/>
        </c:scaling>
        <c:delete val="1"/>
        <c:axPos val="l"/>
        <c:numFmt formatCode="General" sourceLinked="1"/>
        <c:majorTickMark val="none"/>
        <c:minorTickMark val="none"/>
        <c:tickLblPos val="nextTo"/>
        <c:crossAx val="5811754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rPr>
              <a:t>LAS</a:t>
            </a:r>
            <a:r>
              <a:rPr lang="en-US" sz="900" b="1" baseline="0">
                <a:solidFill>
                  <a:sysClr val="windowText" lastClr="000000"/>
                </a:solidFill>
              </a:rPr>
              <a:t> 5 ENTIDADES COLABORADORAS MÁS FRECUENTES</a:t>
            </a:r>
            <a:endParaRPr lang="en-U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w="19050">
            <a:solidFill>
              <a:schemeClr val="lt1"/>
            </a:solidFill>
          </a:ln>
          <a:effectLst/>
        </c:spPr>
        <c:marker>
          <c:symbol val="none"/>
        </c:marker>
      </c:pivotFmt>
      <c:pivotFmt>
        <c:idx val="1"/>
        <c:spPr>
          <a:solidFill>
            <a:schemeClr val="accent6"/>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6">
              <a:tint val="70000"/>
            </a:schemeClr>
          </a:solidFill>
          <a:ln w="19050">
            <a:solidFill>
              <a:schemeClr val="lt1"/>
            </a:solidFill>
          </a:ln>
          <a:effectLst/>
        </c:spPr>
      </c:pivotFmt>
      <c:pivotFmt>
        <c:idx val="3"/>
        <c:spPr>
          <a:solidFill>
            <a:schemeClr val="accent6">
              <a:tint val="70000"/>
            </a:schemeClr>
          </a:solidFill>
          <a:ln w="19050">
            <a:solidFill>
              <a:schemeClr val="lt1"/>
            </a:solidFill>
          </a:ln>
          <a:effectLst/>
        </c:spPr>
      </c:pivotFmt>
      <c:pivotFmt>
        <c:idx val="4"/>
        <c:spPr>
          <a:solidFill>
            <a:schemeClr val="accent6">
              <a:tint val="90000"/>
            </a:schemeClr>
          </a:solidFill>
          <a:ln w="19050">
            <a:solidFill>
              <a:schemeClr val="lt1"/>
            </a:solidFill>
          </a:ln>
          <a:effectLst/>
        </c:spPr>
      </c:pivotFmt>
      <c:pivotFmt>
        <c:idx val="5"/>
      </c:pivotFmt>
      <c:pivotFmt>
        <c:idx val="6"/>
        <c:spPr>
          <a:solidFill>
            <a:schemeClr val="accent6">
              <a:shade val="70000"/>
            </a:schemeClr>
          </a:solidFill>
          <a:ln w="19050">
            <a:solidFill>
              <a:schemeClr val="lt1"/>
            </a:solidFill>
          </a:ln>
          <a:effectLst/>
        </c:spPr>
      </c:pivotFmt>
      <c:pivotFmt>
        <c:idx val="7"/>
        <c:spPr>
          <a:solidFill>
            <a:schemeClr val="accent6">
              <a:tint val="50000"/>
            </a:schemeClr>
          </a:solidFill>
          <a:ln w="19050">
            <a:solidFill>
              <a:schemeClr val="lt1"/>
            </a:solidFill>
          </a:ln>
          <a:effectLst/>
        </c:spPr>
      </c:pivotFmt>
      <c:pivotFmt>
        <c:idx val="8"/>
        <c:spPr>
          <a:solidFill>
            <a:schemeClr val="accent6">
              <a:tint val="90000"/>
            </a:schemeClr>
          </a:solidFill>
          <a:ln w="19050">
            <a:solidFill>
              <a:schemeClr val="lt1"/>
            </a:solidFill>
          </a:ln>
          <a:effectLst/>
        </c:spPr>
      </c:pivotFmt>
      <c:pivotFmt>
        <c:idx val="9"/>
        <c:spPr>
          <a:solidFill>
            <a:schemeClr val="accent6">
              <a:shade val="90000"/>
            </a:schemeClr>
          </a:solidFill>
          <a:ln w="19050">
            <a:solidFill>
              <a:schemeClr val="lt1"/>
            </a:solidFill>
          </a:ln>
          <a:effectLst/>
        </c:spPr>
      </c:pivotFmt>
      <c:pivotFmt>
        <c:idx val="10"/>
        <c:spPr>
          <a:solidFill>
            <a:schemeClr val="accent6">
              <a:shade val="70000"/>
            </a:schemeClr>
          </a:solidFill>
          <a:ln w="19050">
            <a:solidFill>
              <a:schemeClr val="lt1"/>
            </a:solidFill>
          </a:ln>
          <a:effectLst/>
        </c:spPr>
      </c:pivotFmt>
      <c:pivotFmt>
        <c:idx val="11"/>
        <c:spPr>
          <a:solidFill>
            <a:schemeClr val="accent6">
              <a:shade val="53000"/>
            </a:schemeClr>
          </a:solidFill>
          <a:ln w="19050">
            <a:solidFill>
              <a:schemeClr val="lt1"/>
            </a:solidFill>
          </a:ln>
          <a:effectLst/>
        </c:spPr>
      </c:pivotFmt>
      <c:pivotFmt>
        <c:idx val="12"/>
        <c:spPr>
          <a:solidFill>
            <a:schemeClr val="accent6">
              <a:shade val="50000"/>
            </a:schemeClr>
          </a:solidFill>
          <a:ln w="19050">
            <a:solidFill>
              <a:schemeClr val="lt1"/>
            </a:solidFill>
          </a:ln>
          <a:effectLst/>
        </c:spPr>
      </c:pivotFmt>
    </c:pivotFmts>
    <c:plotArea>
      <c:layout>
        <c:manualLayout>
          <c:layoutTarget val="inner"/>
          <c:xMode val="edge"/>
          <c:yMode val="edge"/>
          <c:x val="7.1360892388451447E-2"/>
          <c:y val="9.8314377369495498E-2"/>
          <c:w val="0.50420341207349073"/>
          <c:h val="0.84033902012248451"/>
        </c:manualLayout>
      </c:layout>
      <c:pieChart>
        <c:varyColors val="1"/>
        <c:ser>
          <c:idx val="0"/>
          <c:order val="0"/>
          <c:tx>
            <c:strRef>
              <c:f>'SEDES Y PROGRAMAS'!$C$108</c:f>
              <c:strCache>
                <c:ptCount val="1"/>
                <c:pt idx="0">
                  <c:v>Total</c:v>
                </c:pt>
              </c:strCache>
            </c:strRef>
          </c:tx>
          <c:dPt>
            <c:idx val="0"/>
            <c:bubble3D val="0"/>
            <c:spPr>
              <a:solidFill>
                <a:schemeClr val="accent6">
                  <a:tint val="70000"/>
                </a:schemeClr>
              </a:solidFill>
              <a:ln w="19050">
                <a:solidFill>
                  <a:schemeClr val="lt1"/>
                </a:solidFill>
              </a:ln>
              <a:effectLst/>
            </c:spPr>
            <c:extLst>
              <c:ext xmlns:c16="http://schemas.microsoft.com/office/drawing/2014/chart" uri="{C3380CC4-5D6E-409C-BE32-E72D297353CC}">
                <c16:uniqueId val="{00000001-8644-459F-A4FC-DC64EB02D178}"/>
              </c:ext>
            </c:extLst>
          </c:dPt>
          <c:dPt>
            <c:idx val="1"/>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3-8644-459F-A4FC-DC64EB02D178}"/>
              </c:ext>
            </c:extLst>
          </c:dPt>
          <c:dPt>
            <c:idx val="2"/>
            <c:bubble3D val="0"/>
            <c:spPr>
              <a:solidFill>
                <a:schemeClr val="accent6">
                  <a:tint val="70000"/>
                </a:schemeClr>
              </a:solidFill>
              <a:ln w="19050">
                <a:solidFill>
                  <a:schemeClr val="lt1"/>
                </a:solidFill>
              </a:ln>
              <a:effectLst/>
            </c:spPr>
            <c:extLst>
              <c:ext xmlns:c16="http://schemas.microsoft.com/office/drawing/2014/chart" uri="{C3380CC4-5D6E-409C-BE32-E72D297353CC}">
                <c16:uniqueId val="{00000005-8644-459F-A4FC-DC64EB02D178}"/>
              </c:ext>
            </c:extLst>
          </c:dPt>
          <c:dPt>
            <c:idx val="3"/>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07-8644-459F-A4FC-DC64EB02D178}"/>
              </c:ext>
            </c:extLst>
          </c:dPt>
          <c:dPt>
            <c:idx val="4"/>
            <c:bubble3D val="0"/>
            <c:spPr>
              <a:solidFill>
                <a:schemeClr val="accent6">
                  <a:shade val="70000"/>
                </a:schemeClr>
              </a:solidFill>
              <a:ln w="19050">
                <a:solidFill>
                  <a:schemeClr val="lt1"/>
                </a:solidFill>
              </a:ln>
              <a:effectLst/>
            </c:spPr>
            <c:extLst>
              <c:ext xmlns:c16="http://schemas.microsoft.com/office/drawing/2014/chart" uri="{C3380CC4-5D6E-409C-BE32-E72D297353CC}">
                <c16:uniqueId val="{00000009-8644-459F-A4FC-DC64EB02D178}"/>
              </c:ext>
            </c:extLst>
          </c:dPt>
          <c:dPt>
            <c:idx val="5"/>
            <c:bubble3D val="0"/>
            <c:spPr>
              <a:solidFill>
                <a:schemeClr val="accent6">
                  <a:shade val="50000"/>
                </a:schemeClr>
              </a:solidFill>
              <a:ln w="19050">
                <a:solidFill>
                  <a:schemeClr val="lt1"/>
                </a:solidFill>
              </a:ln>
              <a:effectLst/>
            </c:spPr>
            <c:extLst>
              <c:ext xmlns:c16="http://schemas.microsoft.com/office/drawing/2014/chart" uri="{C3380CC4-5D6E-409C-BE32-E72D297353CC}">
                <c16:uniqueId val="{0000000B-8644-459F-A4FC-DC64EB02D1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'SEDES Y PROGRAMAS'!$B$109:$B$115</c:f>
              <c:strCache>
                <c:ptCount val="6"/>
                <c:pt idx="0">
                  <c:v>OTRAS ORGANIZACIONES</c:v>
                </c:pt>
                <c:pt idx="1">
                  <c:v>UGR</c:v>
                </c:pt>
                <c:pt idx="2">
                  <c:v>UHU</c:v>
                </c:pt>
                <c:pt idx="3">
                  <c:v>UJA</c:v>
                </c:pt>
                <c:pt idx="4">
                  <c:v>US</c:v>
                </c:pt>
                <c:pt idx="5">
                  <c:v>(en blanco)</c:v>
                </c:pt>
              </c:strCache>
            </c:strRef>
          </c:cat>
          <c:val>
            <c:numRef>
              <c:f>'SEDES Y PROGRAMAS'!$C$109:$C$115</c:f>
              <c:numCache>
                <c:formatCode>0%</c:formatCode>
                <c:ptCount val="6"/>
                <c:pt idx="0">
                  <c:v>0.33333333333333331</c:v>
                </c:pt>
                <c:pt idx="1">
                  <c:v>8.3333333333333329E-2</c:v>
                </c:pt>
                <c:pt idx="2">
                  <c:v>8.3333333333333329E-2</c:v>
                </c:pt>
                <c:pt idx="3">
                  <c:v>8.3333333333333329E-2</c:v>
                </c:pt>
                <c:pt idx="4">
                  <c:v>0.25</c:v>
                </c:pt>
                <c:pt idx="5">
                  <c:v>0.16666666666666666</c:v>
                </c:pt>
              </c:numCache>
            </c:numRef>
          </c:val>
          <c:extLst>
            <c:ext xmlns:c16="http://schemas.microsoft.com/office/drawing/2014/chart" uri="{C3380CC4-5D6E-409C-BE32-E72D297353CC}">
              <c16:uniqueId val="{00000000-4FD9-4E4C-BA35-DE71BD50C99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914763779527564"/>
          <c:y val="0.19354039078448532"/>
          <c:w val="0.3141856955380577"/>
          <c:h val="0.6452573636628755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5 MEJORES COLABORADORES POR SEDE Y Nº</a:t>
            </a:r>
            <a:r>
              <a:rPr lang="es-ES" sz="900" b="1" baseline="0">
                <a:solidFill>
                  <a:sysClr val="windowText" lastClr="000000"/>
                </a:solidFill>
              </a:rPr>
              <a:t> DE PROGRAMAS IMPARTIDOS CON CADA UNO</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pivotFmt>
      <c:pivotFmt>
        <c:idx val="6"/>
        <c:spPr>
          <a:solidFill>
            <a:schemeClr val="accent6"/>
          </a:solidFill>
          <a:ln>
            <a:noFill/>
          </a:ln>
          <a:effectLst/>
        </c:spPr>
        <c:marker>
          <c:symbol val="none"/>
        </c:marker>
      </c:pivotFmt>
      <c:pivotFmt>
        <c:idx val="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chemeClr val="accent6"/>
          </a:solidFill>
          <a:ln>
            <a:noFill/>
          </a:ln>
          <a:effectLst/>
        </c:spPr>
        <c:marker>
          <c:symbol val="none"/>
        </c:marker>
      </c:pivotFmt>
      <c:pivotFmt>
        <c:idx val="14"/>
        <c:spPr>
          <a:solidFill>
            <a:schemeClr val="accent6"/>
          </a:solidFill>
          <a:ln>
            <a:noFill/>
          </a:ln>
          <a:effectLst/>
        </c:spPr>
        <c:marker>
          <c:symbol val="none"/>
        </c:marker>
      </c:pivotFmt>
      <c:pivotFmt>
        <c:idx val="15"/>
        <c:spPr>
          <a:solidFill>
            <a:schemeClr val="accent6"/>
          </a:solidFill>
          <a:ln>
            <a:noFill/>
          </a:ln>
          <a:effectLst/>
        </c:spPr>
        <c:marker>
          <c:symbol val="none"/>
        </c:marker>
      </c:pivotFmt>
      <c:pivotFmt>
        <c:idx val="16"/>
        <c:spPr>
          <a:solidFill>
            <a:schemeClr val="accent6"/>
          </a:solidFill>
          <a:ln>
            <a:noFill/>
          </a:ln>
          <a:effectLst/>
        </c:spPr>
        <c:marker>
          <c:symbol val="none"/>
        </c:marker>
      </c:pivotFmt>
      <c:pivotFmt>
        <c:idx val="1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6"/>
          </a:solidFill>
          <a:ln>
            <a:noFill/>
          </a:ln>
          <a:effectLst/>
        </c:spPr>
        <c:marker>
          <c:symbol val="none"/>
        </c:marker>
      </c:pivotFmt>
    </c:pivotFmts>
    <c:plotArea>
      <c:layout>
        <c:manualLayout>
          <c:layoutTarget val="inner"/>
          <c:xMode val="edge"/>
          <c:yMode val="edge"/>
          <c:x val="4.1580927384076989E-2"/>
          <c:y val="0.11567147856517936"/>
          <c:w val="0.61645559930008753"/>
          <c:h val="0.8000772820064157"/>
        </c:manualLayout>
      </c:layout>
      <c:barChart>
        <c:barDir val="col"/>
        <c:grouping val="clustered"/>
        <c:varyColors val="0"/>
        <c:ser>
          <c:idx val="0"/>
          <c:order val="0"/>
          <c:tx>
            <c:strRef>
              <c:f>'SEDES Y PROGRAMAS'!$C$124:$C$125</c:f>
              <c:strCache>
                <c:ptCount val="1"/>
                <c:pt idx="0">
                  <c:v>OTRAS ORGANIZACIONES</c:v>
                </c:pt>
              </c:strCache>
            </c:strRef>
          </c:tx>
          <c:spPr>
            <a:solidFill>
              <a:schemeClr val="accent6">
                <a:tint val="50000"/>
              </a:schemeClr>
            </a:solidFill>
            <a:ln>
              <a:noFill/>
            </a:ln>
            <a:effectLst/>
          </c:spPr>
          <c:invertIfNegative val="0"/>
          <c:dLbls>
            <c:delete val="1"/>
          </c:dLbls>
          <c:cat>
            <c:strRef>
              <c:f>'SEDES Y PROGRAMAS'!$B$126:$B$130</c:f>
              <c:strCache>
                <c:ptCount val="4"/>
                <c:pt idx="0">
                  <c:v>BAEZA</c:v>
                </c:pt>
                <c:pt idx="1">
                  <c:v>LA CARTUJA</c:v>
                </c:pt>
                <c:pt idx="2">
                  <c:v>LA RÁBIDA</c:v>
                </c:pt>
                <c:pt idx="3">
                  <c:v>MÁLAGA</c:v>
                </c:pt>
              </c:strCache>
            </c:strRef>
          </c:cat>
          <c:val>
            <c:numRef>
              <c:f>'SEDES Y PROGRAMAS'!$C$126:$C$130</c:f>
              <c:numCache>
                <c:formatCode>General</c:formatCode>
                <c:ptCount val="4"/>
                <c:pt idx="0">
                  <c:v>8</c:v>
                </c:pt>
                <c:pt idx="1">
                  <c:v>2</c:v>
                </c:pt>
                <c:pt idx="2">
                  <c:v>4</c:v>
                </c:pt>
                <c:pt idx="3">
                  <c:v>2</c:v>
                </c:pt>
              </c:numCache>
            </c:numRef>
          </c:val>
          <c:extLst>
            <c:ext xmlns:c16="http://schemas.microsoft.com/office/drawing/2014/chart" uri="{C3380CC4-5D6E-409C-BE32-E72D297353CC}">
              <c16:uniqueId val="{00000000-65B5-4260-9423-90A2269703BE}"/>
            </c:ext>
          </c:extLst>
        </c:ser>
        <c:ser>
          <c:idx val="1"/>
          <c:order val="1"/>
          <c:tx>
            <c:strRef>
              <c:f>'SEDES Y PROGRAMAS'!$D$124:$D$125</c:f>
              <c:strCache>
                <c:ptCount val="1"/>
                <c:pt idx="0">
                  <c:v>UGR</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PROGRAMAS'!$D$126:$D$130</c:f>
              <c:numCache>
                <c:formatCode>General</c:formatCode>
                <c:ptCount val="4"/>
                <c:pt idx="0">
                  <c:v>1</c:v>
                </c:pt>
                <c:pt idx="1">
                  <c:v>2</c:v>
                </c:pt>
                <c:pt idx="3">
                  <c:v>1</c:v>
                </c:pt>
              </c:numCache>
            </c:numRef>
          </c:val>
          <c:extLst>
            <c:ext xmlns:c16="http://schemas.microsoft.com/office/drawing/2014/chart" uri="{C3380CC4-5D6E-409C-BE32-E72D297353CC}">
              <c16:uniqueId val="{00000003-CBF1-43C7-893E-22615215E2B5}"/>
            </c:ext>
          </c:extLst>
        </c:ser>
        <c:ser>
          <c:idx val="2"/>
          <c:order val="2"/>
          <c:tx>
            <c:strRef>
              <c:f>'SEDES Y PROGRAMAS'!$E$124:$E$125</c:f>
              <c:strCache>
                <c:ptCount val="1"/>
                <c:pt idx="0">
                  <c:v>UHU</c:v>
                </c:pt>
              </c:strCache>
            </c:strRef>
          </c:tx>
          <c:spPr>
            <a:solidFill>
              <a:schemeClr val="accent6">
                <a:tint val="90000"/>
              </a:schemeClr>
            </a:solidFill>
            <a:ln>
              <a:noFill/>
            </a:ln>
            <a:effectLst/>
          </c:spPr>
          <c:invertIfNegative val="0"/>
          <c:dLbls>
            <c:delete val="1"/>
          </c:dLbls>
          <c:cat>
            <c:strRef>
              <c:f>'SEDES Y PROGRAMAS'!$B$126:$B$130</c:f>
              <c:strCache>
                <c:ptCount val="4"/>
                <c:pt idx="0">
                  <c:v>BAEZA</c:v>
                </c:pt>
                <c:pt idx="1">
                  <c:v>LA CARTUJA</c:v>
                </c:pt>
                <c:pt idx="2">
                  <c:v>LA RÁBIDA</c:v>
                </c:pt>
                <c:pt idx="3">
                  <c:v>MÁLAGA</c:v>
                </c:pt>
              </c:strCache>
            </c:strRef>
          </c:cat>
          <c:val>
            <c:numRef>
              <c:f>'SEDES Y PROGRAMAS'!$E$126:$E$130</c:f>
              <c:numCache>
                <c:formatCode>General</c:formatCode>
                <c:ptCount val="4"/>
                <c:pt idx="2">
                  <c:v>4</c:v>
                </c:pt>
              </c:numCache>
            </c:numRef>
          </c:val>
          <c:extLst>
            <c:ext xmlns:c16="http://schemas.microsoft.com/office/drawing/2014/chart" uri="{C3380CC4-5D6E-409C-BE32-E72D297353CC}">
              <c16:uniqueId val="{00000004-CBF1-43C7-893E-22615215E2B5}"/>
            </c:ext>
          </c:extLst>
        </c:ser>
        <c:ser>
          <c:idx val="3"/>
          <c:order val="3"/>
          <c:tx>
            <c:strRef>
              <c:f>'SEDES Y PROGRAMAS'!$F$124:$F$125</c:f>
              <c:strCache>
                <c:ptCount val="1"/>
                <c:pt idx="0">
                  <c:v>UJA</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PROGRAMAS'!$F$126:$F$130</c:f>
              <c:numCache>
                <c:formatCode>General</c:formatCode>
                <c:ptCount val="4"/>
                <c:pt idx="0">
                  <c:v>4</c:v>
                </c:pt>
              </c:numCache>
            </c:numRef>
          </c:val>
          <c:extLst>
            <c:ext xmlns:c16="http://schemas.microsoft.com/office/drawing/2014/chart" uri="{C3380CC4-5D6E-409C-BE32-E72D297353CC}">
              <c16:uniqueId val="{00000005-CBF1-43C7-893E-22615215E2B5}"/>
            </c:ext>
          </c:extLst>
        </c:ser>
        <c:ser>
          <c:idx val="4"/>
          <c:order val="4"/>
          <c:tx>
            <c:strRef>
              <c:f>'SEDES Y PROGRAMAS'!$G$124:$G$125</c:f>
              <c:strCache>
                <c:ptCount val="1"/>
                <c:pt idx="0">
                  <c:v>US</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PROGRAMAS'!$G$126:$G$130</c:f>
              <c:numCache>
                <c:formatCode>General</c:formatCode>
                <c:ptCount val="4"/>
                <c:pt idx="0">
                  <c:v>1</c:v>
                </c:pt>
                <c:pt idx="1">
                  <c:v>11</c:v>
                </c:pt>
              </c:numCache>
            </c:numRef>
          </c:val>
          <c:extLst>
            <c:ext xmlns:c16="http://schemas.microsoft.com/office/drawing/2014/chart" uri="{C3380CC4-5D6E-409C-BE32-E72D297353CC}">
              <c16:uniqueId val="{00000006-CBF1-43C7-893E-22615215E2B5}"/>
            </c:ext>
          </c:extLst>
        </c:ser>
        <c:ser>
          <c:idx val="5"/>
          <c:order val="5"/>
          <c:tx>
            <c:strRef>
              <c:f>'SEDES Y PROGRAMAS'!$H$124:$H$125</c:f>
              <c:strCache>
                <c:ptCount val="1"/>
                <c:pt idx="0">
                  <c:v>(en blanco)</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PROGRAMAS'!$B$126:$B$130</c:f>
              <c:strCache>
                <c:ptCount val="4"/>
                <c:pt idx="0">
                  <c:v>BAEZA</c:v>
                </c:pt>
                <c:pt idx="1">
                  <c:v>LA CARTUJA</c:v>
                </c:pt>
                <c:pt idx="2">
                  <c:v>LA RÁBIDA</c:v>
                </c:pt>
                <c:pt idx="3">
                  <c:v>MÁLAGA</c:v>
                </c:pt>
              </c:strCache>
            </c:strRef>
          </c:cat>
          <c:val>
            <c:numRef>
              <c:f>'SEDES Y PROGRAMAS'!$H$126:$H$130</c:f>
              <c:numCache>
                <c:formatCode>General</c:formatCode>
                <c:ptCount val="4"/>
                <c:pt idx="3">
                  <c:v>8</c:v>
                </c:pt>
              </c:numCache>
            </c:numRef>
          </c:val>
          <c:extLst>
            <c:ext xmlns:c16="http://schemas.microsoft.com/office/drawing/2014/chart" uri="{C3380CC4-5D6E-409C-BE32-E72D297353CC}">
              <c16:uniqueId val="{00000007-CBF1-43C7-893E-22615215E2B5}"/>
            </c:ext>
          </c:extLst>
        </c:ser>
        <c:dLbls>
          <c:dLblPos val="outEnd"/>
          <c:showLegendKey val="0"/>
          <c:showVal val="1"/>
          <c:showCatName val="0"/>
          <c:showSerName val="0"/>
          <c:showPercent val="0"/>
          <c:showBubbleSize val="0"/>
        </c:dLbls>
        <c:gapWidth val="219"/>
        <c:overlap val="-27"/>
        <c:axId val="581256096"/>
        <c:axId val="581254784"/>
      </c:barChart>
      <c:catAx>
        <c:axId val="58125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81254784"/>
        <c:crosses val="autoZero"/>
        <c:auto val="1"/>
        <c:lblAlgn val="ctr"/>
        <c:lblOffset val="100"/>
        <c:noMultiLvlLbl val="0"/>
      </c:catAx>
      <c:valAx>
        <c:axId val="581254784"/>
        <c:scaling>
          <c:orientation val="minMax"/>
        </c:scaling>
        <c:delete val="1"/>
        <c:axPos val="l"/>
        <c:numFmt formatCode="General" sourceLinked="1"/>
        <c:majorTickMark val="none"/>
        <c:minorTickMark val="none"/>
        <c:tickLblPos val="nextTo"/>
        <c:crossAx val="581256096"/>
        <c:crosses val="autoZero"/>
        <c:crossBetween val="between"/>
      </c:valAx>
      <c:spPr>
        <a:noFill/>
        <a:ln w="25400">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DISTRIBUCIÓN DEL</a:t>
            </a:r>
            <a:r>
              <a:rPr lang="es-ES" sz="900" b="1" baseline="0">
                <a:solidFill>
                  <a:sysClr val="windowText" lastClr="000000"/>
                </a:solidFill>
              </a:rPr>
              <a:t> ALUMNADO POR SEDES</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93C01E"/>
          </a:solidFill>
          <a:ln>
            <a:noFill/>
          </a:ln>
          <a:effectLst/>
        </c:spPr>
        <c:marker>
          <c:symbol val="none"/>
        </c:marker>
      </c:pivotFmt>
      <c:pivotFmt>
        <c:idx val="3"/>
        <c:spPr>
          <a:solidFill>
            <a:srgbClr val="009540"/>
          </a:solidFill>
          <a:ln>
            <a:noFill/>
          </a:ln>
          <a:effectLst/>
        </c:spPr>
        <c:marker>
          <c:symbol val="none"/>
        </c:marker>
      </c:pivotFmt>
    </c:pivotFmts>
    <c:plotArea>
      <c:layout>
        <c:manualLayout>
          <c:layoutTarget val="inner"/>
          <c:xMode val="edge"/>
          <c:yMode val="edge"/>
          <c:x val="3.0555555555555555E-2"/>
          <c:y val="5.0856663750364552E-2"/>
          <c:w val="0.76539698162729664"/>
          <c:h val="0.85100320793234174"/>
        </c:manualLayout>
      </c:layout>
      <c:barChart>
        <c:barDir val="col"/>
        <c:grouping val="clustered"/>
        <c:varyColors val="0"/>
        <c:ser>
          <c:idx val="0"/>
          <c:order val="0"/>
          <c:tx>
            <c:strRef>
              <c:f>ALUMNOS!$C$8</c:f>
              <c:strCache>
                <c:ptCount val="1"/>
                <c:pt idx="0">
                  <c:v>Suma de Nº                               ALUMNOS</c:v>
                </c:pt>
              </c:strCache>
            </c:strRef>
          </c:tx>
          <c:spPr>
            <a:solidFill>
              <a:srgbClr val="93C01E"/>
            </a:solidFill>
            <a:ln>
              <a:noFill/>
            </a:ln>
            <a:effectLst/>
          </c:spPr>
          <c:invertIfNegative val="0"/>
          <c:dLbls>
            <c:delete val="1"/>
          </c:dLbls>
          <c:cat>
            <c:strRef>
              <c:f>ALUMNOS!$B$9:$B$13</c:f>
              <c:strCache>
                <c:ptCount val="4"/>
                <c:pt idx="0">
                  <c:v>BAEZA</c:v>
                </c:pt>
                <c:pt idx="1">
                  <c:v>LA CARTUJA</c:v>
                </c:pt>
                <c:pt idx="2">
                  <c:v>LA RÁBIDA</c:v>
                </c:pt>
                <c:pt idx="3">
                  <c:v>MÁLAGA</c:v>
                </c:pt>
              </c:strCache>
            </c:strRef>
          </c:cat>
          <c:val>
            <c:numRef>
              <c:f>ALUMNOS!$C$9:$C$13</c:f>
              <c:numCache>
                <c:formatCode>General</c:formatCode>
                <c:ptCount val="4"/>
                <c:pt idx="0">
                  <c:v>550</c:v>
                </c:pt>
                <c:pt idx="1">
                  <c:v>562</c:v>
                </c:pt>
                <c:pt idx="2">
                  <c:v>172</c:v>
                </c:pt>
                <c:pt idx="3">
                  <c:v>357</c:v>
                </c:pt>
              </c:numCache>
            </c:numRef>
          </c:val>
          <c:extLst>
            <c:ext xmlns:c16="http://schemas.microsoft.com/office/drawing/2014/chart" uri="{C3380CC4-5D6E-409C-BE32-E72D297353CC}">
              <c16:uniqueId val="{00000000-D96B-4C9C-94AC-41308671FC8D}"/>
            </c:ext>
          </c:extLst>
        </c:ser>
        <c:ser>
          <c:idx val="1"/>
          <c:order val="1"/>
          <c:tx>
            <c:strRef>
              <c:f>ALUMNOS!$D$8</c:f>
              <c:strCache>
                <c:ptCount val="1"/>
                <c:pt idx="0">
                  <c:v>Suma de Nº       ALUMNOS EXTRANJEROS</c:v>
                </c:pt>
              </c:strCache>
            </c:strRef>
          </c:tx>
          <c:spPr>
            <a:solidFill>
              <a:srgbClr val="009540"/>
            </a:solidFill>
            <a:ln>
              <a:noFill/>
            </a:ln>
            <a:effectLst/>
          </c:spPr>
          <c:invertIfNegative val="0"/>
          <c:dLbls>
            <c:delete val="1"/>
          </c:dLbls>
          <c:cat>
            <c:strRef>
              <c:f>ALUMNOS!$B$9:$B$13</c:f>
              <c:strCache>
                <c:ptCount val="4"/>
                <c:pt idx="0">
                  <c:v>BAEZA</c:v>
                </c:pt>
                <c:pt idx="1">
                  <c:v>LA CARTUJA</c:v>
                </c:pt>
                <c:pt idx="2">
                  <c:v>LA RÁBIDA</c:v>
                </c:pt>
                <c:pt idx="3">
                  <c:v>MÁLAGA</c:v>
                </c:pt>
              </c:strCache>
            </c:strRef>
          </c:cat>
          <c:val>
            <c:numRef>
              <c:f>ALUMNOS!$D$9:$D$13</c:f>
              <c:numCache>
                <c:formatCode>General</c:formatCode>
                <c:ptCount val="4"/>
                <c:pt idx="0">
                  <c:v>133</c:v>
                </c:pt>
                <c:pt idx="1">
                  <c:v>16</c:v>
                </c:pt>
                <c:pt idx="2">
                  <c:v>27</c:v>
                </c:pt>
                <c:pt idx="3">
                  <c:v>4</c:v>
                </c:pt>
              </c:numCache>
            </c:numRef>
          </c:val>
          <c:extLst>
            <c:ext xmlns:c16="http://schemas.microsoft.com/office/drawing/2014/chart" uri="{C3380CC4-5D6E-409C-BE32-E72D297353CC}">
              <c16:uniqueId val="{00000001-D96B-4C9C-94AC-41308671FC8D}"/>
            </c:ext>
          </c:extLst>
        </c:ser>
        <c:dLbls>
          <c:dLblPos val="outEnd"/>
          <c:showLegendKey val="0"/>
          <c:showVal val="1"/>
          <c:showCatName val="0"/>
          <c:showSerName val="0"/>
          <c:showPercent val="0"/>
          <c:showBubbleSize val="0"/>
        </c:dLbls>
        <c:gapWidth val="219"/>
        <c:overlap val="-27"/>
        <c:axId val="800120464"/>
        <c:axId val="800121448"/>
      </c:barChart>
      <c:catAx>
        <c:axId val="80012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00121448"/>
        <c:crosses val="autoZero"/>
        <c:auto val="1"/>
        <c:lblAlgn val="ctr"/>
        <c:lblOffset val="100"/>
        <c:noMultiLvlLbl val="0"/>
      </c:catAx>
      <c:valAx>
        <c:axId val="800121448"/>
        <c:scaling>
          <c:orientation val="minMax"/>
        </c:scaling>
        <c:delete val="1"/>
        <c:axPos val="l"/>
        <c:numFmt formatCode="General" sourceLinked="1"/>
        <c:majorTickMark val="none"/>
        <c:minorTickMark val="none"/>
        <c:tickLblPos val="nextTo"/>
        <c:crossAx val="800120464"/>
        <c:crosses val="autoZero"/>
        <c:crossBetween val="between"/>
      </c:valAx>
      <c:spPr>
        <a:noFill/>
        <a:ln>
          <a:noFill/>
        </a:ln>
        <a:effectLst/>
      </c:spPr>
    </c:plotArea>
    <c:legend>
      <c:legendPos val="r"/>
      <c:layout>
        <c:manualLayout>
          <c:xMode val="edge"/>
          <c:yMode val="edge"/>
          <c:x val="0.65706364829396324"/>
          <c:y val="0.11223279381743946"/>
          <c:w val="0.17279563737483514"/>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 ALUMNOS POR PROGRAMA Y SEDE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1.7900730008940113E-2"/>
          <c:y val="2.3148148148148147E-2"/>
          <c:w val="0.89576611216261692"/>
          <c:h val="0.81859580052493441"/>
        </c:manualLayout>
      </c:layout>
      <c:barChart>
        <c:barDir val="col"/>
        <c:grouping val="clustered"/>
        <c:varyColors val="0"/>
        <c:ser>
          <c:idx val="0"/>
          <c:order val="0"/>
          <c:tx>
            <c:strRef>
              <c:f>ALUMNOS!$C$27:$C$28</c:f>
              <c:strCache>
                <c:ptCount val="1"/>
                <c:pt idx="0">
                  <c:v>BAEZA</c:v>
                </c:pt>
              </c:strCache>
            </c:strRef>
          </c:tx>
          <c:spPr>
            <a:solidFill>
              <a:schemeClr val="accent6">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ALUMNOS!$C$29:$C$30</c:f>
              <c:numCache>
                <c:formatCode>General</c:formatCode>
                <c:ptCount val="1"/>
                <c:pt idx="0">
                  <c:v>550</c:v>
                </c:pt>
              </c:numCache>
            </c:numRef>
          </c:val>
          <c:extLst>
            <c:ext xmlns:c16="http://schemas.microsoft.com/office/drawing/2014/chart" uri="{C3380CC4-5D6E-409C-BE32-E72D297353CC}">
              <c16:uniqueId val="{00000000-E2A8-49F3-8310-6E930F8B0F34}"/>
            </c:ext>
          </c:extLst>
        </c:ser>
        <c:ser>
          <c:idx val="1"/>
          <c:order val="1"/>
          <c:tx>
            <c:strRef>
              <c:f>ALUMNOS!$D$27:$D$28</c:f>
              <c:strCache>
                <c:ptCount val="1"/>
                <c:pt idx="0">
                  <c:v>LA CARTUJA</c:v>
                </c:pt>
              </c:strCache>
            </c:strRef>
          </c:tx>
          <c:spPr>
            <a:solidFill>
              <a:schemeClr val="accent6">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ALUMNOS!$D$29:$D$30</c:f>
              <c:numCache>
                <c:formatCode>General</c:formatCode>
                <c:ptCount val="1"/>
                <c:pt idx="0">
                  <c:v>562</c:v>
                </c:pt>
              </c:numCache>
            </c:numRef>
          </c:val>
          <c:extLst>
            <c:ext xmlns:c16="http://schemas.microsoft.com/office/drawing/2014/chart" uri="{C3380CC4-5D6E-409C-BE32-E72D297353CC}">
              <c16:uniqueId val="{00000000-8BAF-41F7-83FD-CD1F310E0875}"/>
            </c:ext>
          </c:extLst>
        </c:ser>
        <c:ser>
          <c:idx val="2"/>
          <c:order val="2"/>
          <c:tx>
            <c:strRef>
              <c:f>ALUMNOS!$E$27:$E$28</c:f>
              <c:strCache>
                <c:ptCount val="1"/>
                <c:pt idx="0">
                  <c:v>LA RÁBIDA</c:v>
                </c:pt>
              </c:strCache>
            </c:strRef>
          </c:tx>
          <c:spPr>
            <a:solidFill>
              <a:schemeClr val="accent6">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ALUMNOS!$E$29:$E$30</c:f>
              <c:numCache>
                <c:formatCode>General</c:formatCode>
                <c:ptCount val="1"/>
                <c:pt idx="0">
                  <c:v>172</c:v>
                </c:pt>
              </c:numCache>
            </c:numRef>
          </c:val>
          <c:extLst>
            <c:ext xmlns:c16="http://schemas.microsoft.com/office/drawing/2014/chart" uri="{C3380CC4-5D6E-409C-BE32-E72D297353CC}">
              <c16:uniqueId val="{00000001-8BAF-41F7-83FD-CD1F310E0875}"/>
            </c:ext>
          </c:extLst>
        </c:ser>
        <c:ser>
          <c:idx val="3"/>
          <c:order val="3"/>
          <c:tx>
            <c:strRef>
              <c:f>ALUMNOS!$F$27:$F$28</c:f>
              <c:strCache>
                <c:ptCount val="1"/>
                <c:pt idx="0">
                  <c:v>MÁLAGA</c:v>
                </c:pt>
              </c:strCache>
            </c:strRef>
          </c:tx>
          <c:spPr>
            <a:solidFill>
              <a:schemeClr val="accent6">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ALUMNOS!$F$29:$F$30</c:f>
              <c:numCache>
                <c:formatCode>General</c:formatCode>
                <c:ptCount val="1"/>
                <c:pt idx="0">
                  <c:v>357</c:v>
                </c:pt>
              </c:numCache>
            </c:numRef>
          </c:val>
          <c:extLst>
            <c:ext xmlns:c16="http://schemas.microsoft.com/office/drawing/2014/chart" uri="{C3380CC4-5D6E-409C-BE32-E72D297353CC}">
              <c16:uniqueId val="{00000002-8BAF-41F7-83FD-CD1F310E0875}"/>
            </c:ext>
          </c:extLst>
        </c:ser>
        <c:dLbls>
          <c:dLblPos val="outEnd"/>
          <c:showLegendKey val="0"/>
          <c:showVal val="1"/>
          <c:showCatName val="0"/>
          <c:showSerName val="0"/>
          <c:showPercent val="0"/>
          <c:showBubbleSize val="0"/>
        </c:dLbls>
        <c:gapWidth val="219"/>
        <c:overlap val="-27"/>
        <c:axId val="456466688"/>
        <c:axId val="456462424"/>
      </c:barChart>
      <c:catAx>
        <c:axId val="45646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56462424"/>
        <c:crosses val="autoZero"/>
        <c:auto val="1"/>
        <c:lblAlgn val="ctr"/>
        <c:lblOffset val="100"/>
        <c:noMultiLvlLbl val="0"/>
      </c:catAx>
      <c:valAx>
        <c:axId val="456462424"/>
        <c:scaling>
          <c:orientation val="minMax"/>
        </c:scaling>
        <c:delete val="1"/>
        <c:axPos val="l"/>
        <c:numFmt formatCode="General" sourceLinked="1"/>
        <c:majorTickMark val="none"/>
        <c:minorTickMark val="none"/>
        <c:tickLblPos val="nextTo"/>
        <c:crossAx val="4564666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Nº</a:t>
            </a:r>
            <a:r>
              <a:rPr lang="es-ES" sz="900" b="1" baseline="0">
                <a:solidFill>
                  <a:sysClr val="windowText" lastClr="000000"/>
                </a:solidFill>
              </a:rPr>
              <a:t> DE ALUMNOS POR ÁREA DE CONOCIMIENTO Y SEDE</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1.4379084967320261E-2"/>
          <c:y val="4.1597404491105286E-2"/>
          <c:w val="0.79952014821676698"/>
          <c:h val="0.85100320793234174"/>
        </c:manualLayout>
      </c:layout>
      <c:barChart>
        <c:barDir val="col"/>
        <c:grouping val="clustered"/>
        <c:varyColors val="0"/>
        <c:ser>
          <c:idx val="0"/>
          <c:order val="0"/>
          <c:tx>
            <c:strRef>
              <c:f>ALUMNOS!$C$42:$C$43</c:f>
              <c:strCache>
                <c:ptCount val="1"/>
                <c:pt idx="0">
                  <c:v>ARTE Y HUMANIDADES</c:v>
                </c:pt>
              </c:strCache>
            </c:strRef>
          </c:tx>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ALUMNOS!$C$44:$C$48</c:f>
              <c:numCache>
                <c:formatCode>General</c:formatCode>
                <c:ptCount val="4"/>
                <c:pt idx="0">
                  <c:v>152</c:v>
                </c:pt>
                <c:pt idx="1">
                  <c:v>3</c:v>
                </c:pt>
                <c:pt idx="2">
                  <c:v>4</c:v>
                </c:pt>
              </c:numCache>
            </c:numRef>
          </c:val>
          <c:extLst>
            <c:ext xmlns:c16="http://schemas.microsoft.com/office/drawing/2014/chart" uri="{C3380CC4-5D6E-409C-BE32-E72D297353CC}">
              <c16:uniqueId val="{00000000-6925-4E37-A4DA-EA803B0CBD6E}"/>
            </c:ext>
          </c:extLst>
        </c:ser>
        <c:ser>
          <c:idx val="1"/>
          <c:order val="1"/>
          <c:tx>
            <c:strRef>
              <c:f>ALUMNOS!$D$42:$D$43</c:f>
              <c:strCache>
                <c:ptCount val="1"/>
                <c:pt idx="0">
                  <c:v>CC DE LA SALUD</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ALUMNOS!$D$44:$D$48</c:f>
              <c:numCache>
                <c:formatCode>General</c:formatCode>
                <c:ptCount val="4"/>
                <c:pt idx="0">
                  <c:v>184</c:v>
                </c:pt>
                <c:pt idx="1">
                  <c:v>263</c:v>
                </c:pt>
                <c:pt idx="3">
                  <c:v>28</c:v>
                </c:pt>
              </c:numCache>
            </c:numRef>
          </c:val>
          <c:extLst>
            <c:ext xmlns:c16="http://schemas.microsoft.com/office/drawing/2014/chart" uri="{C3380CC4-5D6E-409C-BE32-E72D297353CC}">
              <c16:uniqueId val="{00000002-053D-4563-ADCC-840A139ABEA1}"/>
            </c:ext>
          </c:extLst>
        </c:ser>
        <c:ser>
          <c:idx val="2"/>
          <c:order val="2"/>
          <c:tx>
            <c:strRef>
              <c:f>ALUMNOS!$E$42:$E$43</c:f>
              <c:strCache>
                <c:ptCount val="1"/>
                <c:pt idx="0">
                  <c:v>CC EXPERIMENTALES</c:v>
                </c:pt>
              </c:strCache>
            </c:strRef>
          </c:tx>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ALUMNOS!$E$44:$E$48</c:f>
              <c:numCache>
                <c:formatCode>General</c:formatCode>
                <c:ptCount val="4"/>
                <c:pt idx="0">
                  <c:v>21</c:v>
                </c:pt>
              </c:numCache>
            </c:numRef>
          </c:val>
          <c:extLst>
            <c:ext xmlns:c16="http://schemas.microsoft.com/office/drawing/2014/chart" uri="{C3380CC4-5D6E-409C-BE32-E72D297353CC}">
              <c16:uniqueId val="{00000003-053D-4563-ADCC-840A139ABEA1}"/>
            </c:ext>
          </c:extLst>
        </c:ser>
        <c:ser>
          <c:idx val="3"/>
          <c:order val="3"/>
          <c:tx>
            <c:strRef>
              <c:f>ALUMNOS!$F$42:$F$43</c:f>
              <c:strCache>
                <c:ptCount val="1"/>
                <c:pt idx="0">
                  <c:v>CC SOCIALES Y JURÍDICAS</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ALUMNOS!$F$44:$F$48</c:f>
              <c:numCache>
                <c:formatCode>General</c:formatCode>
                <c:ptCount val="4"/>
                <c:pt idx="0">
                  <c:v>193</c:v>
                </c:pt>
                <c:pt idx="1">
                  <c:v>267</c:v>
                </c:pt>
                <c:pt idx="2">
                  <c:v>168</c:v>
                </c:pt>
                <c:pt idx="3">
                  <c:v>329</c:v>
                </c:pt>
              </c:numCache>
            </c:numRef>
          </c:val>
          <c:extLst>
            <c:ext xmlns:c16="http://schemas.microsoft.com/office/drawing/2014/chart" uri="{C3380CC4-5D6E-409C-BE32-E72D297353CC}">
              <c16:uniqueId val="{00000004-053D-4563-ADCC-840A139ABEA1}"/>
            </c:ext>
          </c:extLst>
        </c:ser>
        <c:ser>
          <c:idx val="4"/>
          <c:order val="4"/>
          <c:tx>
            <c:strRef>
              <c:f>ALUMNOS!$G$42:$G$43</c:f>
              <c:strCache>
                <c:ptCount val="1"/>
                <c:pt idx="0">
                  <c:v>INGENIERÍA Y ARQUITECTURA</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ALUMNOS!$G$44:$G$48</c:f>
              <c:numCache>
                <c:formatCode>General</c:formatCode>
                <c:ptCount val="4"/>
                <c:pt idx="1">
                  <c:v>29</c:v>
                </c:pt>
              </c:numCache>
            </c:numRef>
          </c:val>
          <c:extLst>
            <c:ext xmlns:c16="http://schemas.microsoft.com/office/drawing/2014/chart" uri="{C3380CC4-5D6E-409C-BE32-E72D297353CC}">
              <c16:uniqueId val="{00000005-053D-4563-ADCC-840A139ABEA1}"/>
            </c:ext>
          </c:extLst>
        </c:ser>
        <c:ser>
          <c:idx val="5"/>
          <c:order val="5"/>
          <c:tx>
            <c:strRef>
              <c:f>ALUMNOS!$H$42:$H$43</c:f>
              <c:strCache>
                <c:ptCount val="1"/>
                <c:pt idx="0">
                  <c:v>(en blanco)</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ALUMNOS!$H$44:$H$48</c:f>
              <c:numCache>
                <c:formatCode>General</c:formatCode>
                <c:ptCount val="4"/>
                <c:pt idx="2">
                  <c:v>0</c:v>
                </c:pt>
              </c:numCache>
            </c:numRef>
          </c:val>
          <c:extLst>
            <c:ext xmlns:c16="http://schemas.microsoft.com/office/drawing/2014/chart" uri="{C3380CC4-5D6E-409C-BE32-E72D297353CC}">
              <c16:uniqueId val="{00000006-053D-4563-ADCC-840A139ABEA1}"/>
            </c:ext>
          </c:extLst>
        </c:ser>
        <c:dLbls>
          <c:dLblPos val="outEnd"/>
          <c:showLegendKey val="0"/>
          <c:showVal val="1"/>
          <c:showCatName val="0"/>
          <c:showSerName val="0"/>
          <c:showPercent val="0"/>
          <c:showBubbleSize val="0"/>
        </c:dLbls>
        <c:gapWidth val="219"/>
        <c:overlap val="-27"/>
        <c:axId val="463306400"/>
        <c:axId val="463304104"/>
      </c:barChart>
      <c:catAx>
        <c:axId val="46330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63304104"/>
        <c:crosses val="autoZero"/>
        <c:auto val="1"/>
        <c:lblAlgn val="ctr"/>
        <c:lblOffset val="100"/>
        <c:noMultiLvlLbl val="0"/>
      </c:catAx>
      <c:valAx>
        <c:axId val="463304104"/>
        <c:scaling>
          <c:orientation val="minMax"/>
        </c:scaling>
        <c:delete val="1"/>
        <c:axPos val="l"/>
        <c:numFmt formatCode="General" sourceLinked="1"/>
        <c:majorTickMark val="none"/>
        <c:minorTickMark val="none"/>
        <c:tickLblPos val="nextTo"/>
        <c:crossAx val="463306400"/>
        <c:crosses val="autoZero"/>
        <c:crossBetween val="between"/>
      </c:valAx>
      <c:spPr>
        <a:noFill/>
        <a:ln>
          <a:noFill/>
        </a:ln>
        <a:effectLst/>
      </c:spPr>
    </c:plotArea>
    <c:legend>
      <c:legendPos val="r"/>
      <c:layout>
        <c:manualLayout>
          <c:xMode val="edge"/>
          <c:yMode val="edge"/>
          <c:x val="0.82958550769389117"/>
          <c:y val="0.16576261300670753"/>
          <c:w val="0.15050070421869535"/>
          <c:h val="0.468753280839895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18-19.xlsx]ALUMNOS!TablaDinámica4</c:name>
    <c:fmtId val="3"/>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 DE ALUMNADO POR ÁREA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ES"/>
        </a:p>
      </c:txPr>
    </c:title>
    <c:autoTitleDeleted val="0"/>
    <c:pivotFmts>
      <c:pivotFmt>
        <c:idx val="0"/>
        <c:spPr>
          <a:solidFill>
            <a:schemeClr val="accent6"/>
          </a:solidFill>
          <a:ln w="25400">
            <a:solidFill>
              <a:schemeClr val="lt1"/>
            </a:solidFill>
          </a:ln>
          <a:effectLst/>
          <a:sp3d contourW="25400">
            <a:contourClr>
              <a:schemeClr val="lt1"/>
            </a:contourClr>
          </a:sp3d>
        </c:spPr>
        <c:marker>
          <c:symbol val="none"/>
        </c:marker>
      </c:pivotFmt>
      <c:pivotFmt>
        <c:idx val="1"/>
        <c:spPr>
          <a:solidFill>
            <a:schemeClr val="accent6"/>
          </a:solidFill>
          <a:ln w="25400">
            <a:solidFill>
              <a:schemeClr val="lt1"/>
            </a:solidFill>
          </a:ln>
          <a:effectLst/>
          <a:sp3d contourW="25400">
            <a:contourClr>
              <a:schemeClr val="lt1"/>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6">
              <a:tint val="54000"/>
            </a:schemeClr>
          </a:solidFill>
          <a:ln w="25400">
            <a:solidFill>
              <a:schemeClr val="lt1"/>
            </a:solidFill>
          </a:ln>
          <a:effectLst/>
          <a:sp3d contourW="25400">
            <a:contourClr>
              <a:schemeClr val="lt1"/>
            </a:contourClr>
          </a:sp3d>
        </c:spPr>
      </c:pivotFmt>
      <c:pivotFmt>
        <c:idx val="3"/>
        <c:spPr>
          <a:solidFill>
            <a:schemeClr val="accent6">
              <a:tint val="77000"/>
            </a:schemeClr>
          </a:solidFill>
          <a:ln w="25400">
            <a:solidFill>
              <a:schemeClr val="lt1"/>
            </a:solidFill>
          </a:ln>
          <a:effectLst/>
          <a:sp3d contourW="25400">
            <a:contourClr>
              <a:schemeClr val="lt1"/>
            </a:contourClr>
          </a:sp3d>
        </c:spPr>
      </c:pivotFmt>
      <c:pivotFmt>
        <c:idx val="4"/>
        <c:spPr>
          <a:solidFill>
            <a:schemeClr val="accent6">
              <a:tint val="90000"/>
            </a:schemeClr>
          </a:solidFill>
          <a:ln w="25400">
            <a:solidFill>
              <a:schemeClr val="lt1"/>
            </a:solidFill>
          </a:ln>
          <a:effectLst/>
          <a:sp3d contourW="25400">
            <a:contourClr>
              <a:schemeClr val="lt1"/>
            </a:contourClr>
          </a:sp3d>
        </c:spPr>
      </c:pivotFmt>
      <c:pivotFmt>
        <c:idx val="5"/>
        <c:spPr>
          <a:solidFill>
            <a:schemeClr val="accent6">
              <a:tint val="90000"/>
            </a:schemeClr>
          </a:solidFill>
          <a:ln w="25400">
            <a:solidFill>
              <a:schemeClr val="lt1"/>
            </a:solidFill>
          </a:ln>
          <a:effectLst/>
          <a:sp3d contourW="25400">
            <a:contourClr>
              <a:schemeClr val="lt1"/>
            </a:contourClr>
          </a:sp3d>
        </c:spPr>
      </c:pivotFmt>
      <c:pivotFmt>
        <c:idx val="6"/>
        <c:spPr>
          <a:solidFill>
            <a:schemeClr val="accent6">
              <a:shade val="76000"/>
            </a:schemeClr>
          </a:solidFill>
          <a:ln w="25400">
            <a:solidFill>
              <a:schemeClr val="lt1"/>
            </a:solidFill>
          </a:ln>
          <a:effectLst/>
          <a:sp3d contourW="25400">
            <a:contourClr>
              <a:schemeClr val="lt1"/>
            </a:contourClr>
          </a:sp3d>
        </c:spPr>
      </c:pivotFmt>
      <c:pivotFmt>
        <c:idx val="7"/>
        <c:spPr>
          <a:solidFill>
            <a:schemeClr val="accent6">
              <a:shade val="50000"/>
            </a:schemeClr>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524715660542435E-2"/>
          <c:y val="9.2404491105278513E-2"/>
          <c:w val="0.65523665791776031"/>
          <c:h val="0.8202373140857393"/>
        </c:manualLayout>
      </c:layout>
      <c:pie3DChart>
        <c:varyColors val="1"/>
        <c:ser>
          <c:idx val="0"/>
          <c:order val="0"/>
          <c:tx>
            <c:strRef>
              <c:f>ALUMNOS!$C$17</c:f>
              <c:strCache>
                <c:ptCount val="1"/>
                <c:pt idx="0">
                  <c:v>Total</c:v>
                </c:pt>
              </c:strCache>
            </c:strRef>
          </c:tx>
          <c:dPt>
            <c:idx val="0"/>
            <c:bubble3D val="0"/>
            <c:spPr>
              <a:solidFill>
                <a:schemeClr val="accent6">
                  <a:tint val="54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E015-463C-99B7-D45EC25B779E}"/>
              </c:ext>
            </c:extLst>
          </c:dPt>
          <c:dPt>
            <c:idx val="1"/>
            <c:bubble3D val="0"/>
            <c:spPr>
              <a:solidFill>
                <a:schemeClr val="accent6">
                  <a:tint val="77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E015-463C-99B7-D45EC25B779E}"/>
              </c:ext>
            </c:extLst>
          </c:dPt>
          <c:dPt>
            <c:idx val="2"/>
            <c:bubble3D val="0"/>
            <c:spPr>
              <a:solidFill>
                <a:schemeClr val="accent6">
                  <a:tint val="9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E015-463C-99B7-D45EC25B779E}"/>
              </c:ext>
            </c:extLst>
          </c:dPt>
          <c:dPt>
            <c:idx val="3"/>
            <c:bubble3D val="0"/>
            <c:spPr>
              <a:solidFill>
                <a:schemeClr val="accent6">
                  <a:tint val="9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E015-463C-99B7-D45EC25B779E}"/>
              </c:ext>
            </c:extLst>
          </c:dPt>
          <c:dPt>
            <c:idx val="4"/>
            <c:bubble3D val="0"/>
            <c:spPr>
              <a:solidFill>
                <a:schemeClr val="accent6">
                  <a:shade val="76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E015-463C-99B7-D45EC25B779E}"/>
              </c:ext>
            </c:extLst>
          </c:dPt>
          <c:dPt>
            <c:idx val="5"/>
            <c:bubble3D val="0"/>
            <c:spPr>
              <a:solidFill>
                <a:schemeClr val="accent6">
                  <a:shade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5BA4-405F-8487-99FAC1EA0C84}"/>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ALUMNOS!$B$18:$B$24</c:f>
              <c:strCache>
                <c:ptCount val="6"/>
                <c:pt idx="0">
                  <c:v>ARTE Y HUMANIDADES</c:v>
                </c:pt>
                <c:pt idx="1">
                  <c:v>CC DE LA SALUD</c:v>
                </c:pt>
                <c:pt idx="2">
                  <c:v>CC EXPERIMENTALES</c:v>
                </c:pt>
                <c:pt idx="3">
                  <c:v>CC SOCIALES Y JURÍDICAS</c:v>
                </c:pt>
                <c:pt idx="4">
                  <c:v>INGENIERÍA Y ARQUITECTURA</c:v>
                </c:pt>
                <c:pt idx="5">
                  <c:v>(en blanco)</c:v>
                </c:pt>
              </c:strCache>
            </c:strRef>
          </c:cat>
          <c:val>
            <c:numRef>
              <c:f>ALUMNOS!$C$18:$C$24</c:f>
              <c:numCache>
                <c:formatCode>0%</c:formatCode>
                <c:ptCount val="6"/>
                <c:pt idx="0">
                  <c:v>9.6892138939670927E-2</c:v>
                </c:pt>
                <c:pt idx="1">
                  <c:v>0.28945764777574651</c:v>
                </c:pt>
                <c:pt idx="2">
                  <c:v>1.2797074954296161E-2</c:v>
                </c:pt>
                <c:pt idx="3">
                  <c:v>0.58318098720292499</c:v>
                </c:pt>
                <c:pt idx="4">
                  <c:v>1.7672151127361365E-2</c:v>
                </c:pt>
                <c:pt idx="5">
                  <c:v>0</c:v>
                </c:pt>
              </c:numCache>
            </c:numRef>
          </c:val>
          <c:extLst>
            <c:ext xmlns:c16="http://schemas.microsoft.com/office/drawing/2014/chart" uri="{C3380CC4-5D6E-409C-BE32-E72D297353CC}">
              <c16:uniqueId val="{00000000-B740-4CAA-9415-B02503C9C090}"/>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PROGRAMAS!TablaDinámica5</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PROGRAMAS POR SEDE Y TEMÁTICA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tint val="54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tint val="77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hade val="76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hade val="53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3.0665076560620817E-2"/>
          <c:y val="1.8302115857435866E-2"/>
          <c:w val="0.72606657113407247"/>
          <c:h val="0.89828385989112103"/>
        </c:manualLayout>
      </c:layout>
      <c:barChart>
        <c:barDir val="col"/>
        <c:grouping val="stacked"/>
        <c:varyColors val="0"/>
        <c:ser>
          <c:idx val="0"/>
          <c:order val="0"/>
          <c:tx>
            <c:strRef>
              <c:f>'SEDES Y PROGRAMAS'!$C$63:$C$64</c:f>
              <c:strCache>
                <c:ptCount val="1"/>
                <c:pt idx="0">
                  <c:v>ARTE Y HUMANIDADES</c:v>
                </c:pt>
              </c:strCache>
            </c:strRef>
          </c:tx>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PROGRAMAS'!$C$65:$C$69</c:f>
              <c:numCache>
                <c:formatCode>General</c:formatCode>
                <c:ptCount val="4"/>
                <c:pt idx="0">
                  <c:v>6</c:v>
                </c:pt>
                <c:pt idx="1">
                  <c:v>2</c:v>
                </c:pt>
                <c:pt idx="2">
                  <c:v>1</c:v>
                </c:pt>
              </c:numCache>
            </c:numRef>
          </c:val>
          <c:extLst>
            <c:ext xmlns:c16="http://schemas.microsoft.com/office/drawing/2014/chart" uri="{C3380CC4-5D6E-409C-BE32-E72D297353CC}">
              <c16:uniqueId val="{00000000-CE19-47B3-806F-17C9AA785A9F}"/>
            </c:ext>
          </c:extLst>
        </c:ser>
        <c:ser>
          <c:idx val="1"/>
          <c:order val="1"/>
          <c:tx>
            <c:strRef>
              <c:f>'SEDES Y PROGRAMAS'!$D$63:$D$64</c:f>
              <c:strCache>
                <c:ptCount val="1"/>
                <c:pt idx="0">
                  <c:v>CC DE LA SALUD</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PROGRAMAS'!$D$65:$D$69</c:f>
              <c:numCache>
                <c:formatCode>General</c:formatCode>
                <c:ptCount val="4"/>
                <c:pt idx="0">
                  <c:v>5</c:v>
                </c:pt>
                <c:pt idx="1">
                  <c:v>8</c:v>
                </c:pt>
                <c:pt idx="3">
                  <c:v>1</c:v>
                </c:pt>
              </c:numCache>
            </c:numRef>
          </c:val>
          <c:extLst>
            <c:ext xmlns:c16="http://schemas.microsoft.com/office/drawing/2014/chart" uri="{C3380CC4-5D6E-409C-BE32-E72D297353CC}">
              <c16:uniqueId val="{00000002-95EE-40BC-955B-539F050BF2F2}"/>
            </c:ext>
          </c:extLst>
        </c:ser>
        <c:ser>
          <c:idx val="2"/>
          <c:order val="2"/>
          <c:tx>
            <c:strRef>
              <c:f>'SEDES Y PROGRAMAS'!$E$63:$E$64</c:f>
              <c:strCache>
                <c:ptCount val="1"/>
                <c:pt idx="0">
                  <c:v>CC EXPERIMENTALES</c:v>
                </c:pt>
              </c:strCache>
            </c:strRef>
          </c:tx>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PROGRAMAS'!$E$65:$E$69</c:f>
              <c:numCache>
                <c:formatCode>General</c:formatCode>
                <c:ptCount val="4"/>
                <c:pt idx="0">
                  <c:v>1</c:v>
                </c:pt>
              </c:numCache>
            </c:numRef>
          </c:val>
          <c:extLst>
            <c:ext xmlns:c16="http://schemas.microsoft.com/office/drawing/2014/chart" uri="{C3380CC4-5D6E-409C-BE32-E72D297353CC}">
              <c16:uniqueId val="{00000003-95EE-40BC-955B-539F050BF2F2}"/>
            </c:ext>
          </c:extLst>
        </c:ser>
        <c:ser>
          <c:idx val="3"/>
          <c:order val="3"/>
          <c:tx>
            <c:strRef>
              <c:f>'SEDES Y PROGRAMAS'!$F$63:$F$64</c:f>
              <c:strCache>
                <c:ptCount val="1"/>
                <c:pt idx="0">
                  <c:v>INGENIERÍA Y ARQUITECTURA</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PROGRAMAS'!$F$65:$F$69</c:f>
              <c:numCache>
                <c:formatCode>General</c:formatCode>
                <c:ptCount val="4"/>
                <c:pt idx="1">
                  <c:v>1</c:v>
                </c:pt>
              </c:numCache>
            </c:numRef>
          </c:val>
          <c:extLst>
            <c:ext xmlns:c16="http://schemas.microsoft.com/office/drawing/2014/chart" uri="{C3380CC4-5D6E-409C-BE32-E72D297353CC}">
              <c16:uniqueId val="{00000004-95EE-40BC-955B-539F050BF2F2}"/>
            </c:ext>
          </c:extLst>
        </c:ser>
        <c:ser>
          <c:idx val="4"/>
          <c:order val="4"/>
          <c:tx>
            <c:strRef>
              <c:f>'SEDES Y PROGRAMAS'!$G$63:$G$64</c:f>
              <c:strCache>
                <c:ptCount val="1"/>
                <c:pt idx="0">
                  <c:v>(en blanco)</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PROGRAMAS'!$G$65:$G$69</c:f>
              <c:numCache>
                <c:formatCode>General</c:formatCode>
                <c:ptCount val="4"/>
                <c:pt idx="0">
                  <c:v>1</c:v>
                </c:pt>
                <c:pt idx="1">
                  <c:v>1</c:v>
                </c:pt>
                <c:pt idx="2">
                  <c:v>5</c:v>
                </c:pt>
              </c:numCache>
            </c:numRef>
          </c:val>
          <c:extLst>
            <c:ext xmlns:c16="http://schemas.microsoft.com/office/drawing/2014/chart" uri="{C3380CC4-5D6E-409C-BE32-E72D297353CC}">
              <c16:uniqueId val="{00000005-95EE-40BC-955B-539F050BF2F2}"/>
            </c:ext>
          </c:extLst>
        </c:ser>
        <c:ser>
          <c:idx val="5"/>
          <c:order val="5"/>
          <c:tx>
            <c:strRef>
              <c:f>'SEDES Y PROGRAMAS'!$H$63:$H$64</c:f>
              <c:strCache>
                <c:ptCount val="1"/>
                <c:pt idx="0">
                  <c:v>CC SOCIALES Y JURÍDICAS</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PROGRAMAS'!$B$65:$B$69</c:f>
              <c:strCache>
                <c:ptCount val="4"/>
                <c:pt idx="0">
                  <c:v>BAEZA</c:v>
                </c:pt>
                <c:pt idx="1">
                  <c:v>LA CARTUJA</c:v>
                </c:pt>
                <c:pt idx="2">
                  <c:v>LA RÁBIDA</c:v>
                </c:pt>
                <c:pt idx="3">
                  <c:v>MÁLAGA</c:v>
                </c:pt>
              </c:strCache>
            </c:strRef>
          </c:cat>
          <c:val>
            <c:numRef>
              <c:f>'SEDES Y PROGRAMAS'!$H$65:$H$69</c:f>
              <c:numCache>
                <c:formatCode>General</c:formatCode>
                <c:ptCount val="4"/>
                <c:pt idx="0">
                  <c:v>5</c:v>
                </c:pt>
                <c:pt idx="1">
                  <c:v>6</c:v>
                </c:pt>
                <c:pt idx="2">
                  <c:v>5</c:v>
                </c:pt>
                <c:pt idx="3">
                  <c:v>12</c:v>
                </c:pt>
              </c:numCache>
            </c:numRef>
          </c:val>
          <c:extLst>
            <c:ext xmlns:c16="http://schemas.microsoft.com/office/drawing/2014/chart" uri="{C3380CC4-5D6E-409C-BE32-E72D297353CC}">
              <c16:uniqueId val="{00000006-95EE-40BC-955B-539F050BF2F2}"/>
            </c:ext>
          </c:extLst>
        </c:ser>
        <c:dLbls>
          <c:dLblPos val="ctr"/>
          <c:showLegendKey val="0"/>
          <c:showVal val="1"/>
          <c:showCatName val="0"/>
          <c:showSerName val="0"/>
          <c:showPercent val="0"/>
          <c:showBubbleSize val="0"/>
        </c:dLbls>
        <c:gapWidth val="150"/>
        <c:overlap val="100"/>
        <c:axId val="553660480"/>
        <c:axId val="553663432"/>
      </c:barChart>
      <c:catAx>
        <c:axId val="55366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553663432"/>
        <c:crosses val="autoZero"/>
        <c:auto val="1"/>
        <c:lblAlgn val="ctr"/>
        <c:lblOffset val="100"/>
        <c:noMultiLvlLbl val="0"/>
      </c:catAx>
      <c:valAx>
        <c:axId val="553663432"/>
        <c:scaling>
          <c:orientation val="minMax"/>
        </c:scaling>
        <c:delete val="1"/>
        <c:axPos val="l"/>
        <c:numFmt formatCode="General" sourceLinked="1"/>
        <c:majorTickMark val="none"/>
        <c:minorTickMark val="none"/>
        <c:tickLblPos val="nextTo"/>
        <c:crossAx val="553660480"/>
        <c:crosses val="autoZero"/>
        <c:crossBetween val="between"/>
      </c:valAx>
      <c:spPr>
        <a:noFill/>
        <a:ln>
          <a:noFill/>
        </a:ln>
        <a:effectLst/>
      </c:spPr>
    </c:plotArea>
    <c:legend>
      <c:legendPos val="r"/>
      <c:layout>
        <c:manualLayout>
          <c:xMode val="edge"/>
          <c:yMode val="edge"/>
          <c:x val="0.6937534300232977"/>
          <c:y val="7.8887579511873723E-2"/>
          <c:w val="0.30624668868801763"/>
          <c:h val="0.6527446042484358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PROGRAMAS!TablaDinámica6</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Nº</a:t>
            </a:r>
            <a:r>
              <a:rPr lang="es-ES" sz="900" b="1" baseline="0">
                <a:solidFill>
                  <a:sysClr val="windowText" lastClr="000000"/>
                </a:solidFill>
              </a:rPr>
              <a:t> DE PROGRAMAS POR AÑO Y SEDE</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pPr>
            <a:solidFill>
              <a:schemeClr val="accent6"/>
            </a:solidFill>
            <a:ln w="9525">
              <a:solidFill>
                <a:schemeClr val="accent6"/>
              </a:solidFill>
            </a:ln>
            <a:effectLst/>
          </c:spPr>
        </c:marker>
      </c:pivotFmt>
      <c:pivotFmt>
        <c:idx val="1"/>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pivotFmt>
      <c:pivotFmt>
        <c:idx val="10"/>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w="28575" cap="rnd">
            <a:solidFill>
              <a:schemeClr val="accent6"/>
            </a:solidFill>
            <a:round/>
          </a:ln>
          <a:effectLst/>
        </c:spPr>
        <c:marker>
          <c:symbol val="circle"/>
          <c:size val="5"/>
          <c:spPr>
            <a:solidFill>
              <a:schemeClr val="accent6"/>
            </a:solidFill>
            <a:ln w="9525">
              <a:solidFill>
                <a:schemeClr val="accent6"/>
              </a:solidFill>
            </a:ln>
            <a:effectLst/>
          </c:spPr>
        </c:marker>
      </c:pivotFmt>
      <c:pivotFmt>
        <c:idx val="12"/>
        <c:spPr>
          <a:solidFill>
            <a:schemeClr val="accent6"/>
          </a:solidFill>
          <a:ln w="28575" cap="rnd">
            <a:solidFill>
              <a:schemeClr val="accent6"/>
            </a:solidFill>
            <a:round/>
          </a:ln>
          <a:effectLst/>
        </c:spPr>
        <c:marker>
          <c:symbol val="circle"/>
          <c:size val="5"/>
          <c:spPr>
            <a:solidFill>
              <a:schemeClr val="accent6">
                <a:tint val="58000"/>
              </a:schemeClr>
            </a:solidFill>
            <a:ln w="9525">
              <a:solidFill>
                <a:schemeClr val="accent6">
                  <a:tint val="58000"/>
                </a:schemeClr>
              </a:solidFill>
            </a:ln>
            <a:effectLst/>
          </c:spPr>
        </c:marker>
      </c:pivotFmt>
      <c:pivotFmt>
        <c:idx val="13"/>
        <c:spPr>
          <a:solidFill>
            <a:schemeClr val="accent6"/>
          </a:solidFill>
          <a:ln w="28575" cap="rnd">
            <a:solidFill>
              <a:schemeClr val="accent6"/>
            </a:solidFill>
            <a:round/>
          </a:ln>
          <a:effectLst/>
        </c:spPr>
        <c:marker>
          <c:symbol val="circle"/>
          <c:size val="5"/>
          <c:spPr>
            <a:solidFill>
              <a:schemeClr val="accent6">
                <a:tint val="86000"/>
              </a:schemeClr>
            </a:solidFill>
            <a:ln w="9525">
              <a:solidFill>
                <a:schemeClr val="accent6">
                  <a:tint val="86000"/>
                </a:schemeClr>
              </a:solidFill>
            </a:ln>
            <a:effectLst/>
          </c:spPr>
        </c:marker>
      </c:pivotFmt>
      <c:pivotFmt>
        <c:idx val="14"/>
        <c:spPr>
          <a:solidFill>
            <a:schemeClr val="accent6"/>
          </a:solidFill>
          <a:ln w="28575" cap="rnd">
            <a:solidFill>
              <a:schemeClr val="accent6"/>
            </a:solidFill>
            <a:round/>
          </a:ln>
          <a:effectLst/>
        </c:spPr>
        <c:marker>
          <c:symbol val="circle"/>
          <c:size val="5"/>
          <c:spPr>
            <a:solidFill>
              <a:schemeClr val="accent6">
                <a:shade val="86000"/>
              </a:schemeClr>
            </a:solidFill>
            <a:ln w="9525">
              <a:solidFill>
                <a:schemeClr val="accent6">
                  <a:shade val="86000"/>
                </a:schemeClr>
              </a:solidFill>
            </a:ln>
            <a:effectLst/>
          </c:spPr>
        </c:marker>
      </c:pivotFmt>
      <c:pivotFmt>
        <c:idx val="15"/>
        <c:spPr>
          <a:solidFill>
            <a:schemeClr val="accent6"/>
          </a:solidFill>
          <a:ln w="28575" cap="rnd">
            <a:solidFill>
              <a:schemeClr val="accent6"/>
            </a:solidFill>
            <a:round/>
          </a:ln>
          <a:effectLst/>
        </c:spPr>
        <c:marker>
          <c:symbol val="circle"/>
          <c:size val="5"/>
          <c:spPr>
            <a:solidFill>
              <a:schemeClr val="accent6">
                <a:shade val="58000"/>
              </a:schemeClr>
            </a:solidFill>
            <a:ln w="9525">
              <a:solidFill>
                <a:schemeClr val="accent6">
                  <a:shade val="58000"/>
                </a:schemeClr>
              </a:solidFill>
            </a:ln>
            <a:effectLst/>
          </c:spPr>
        </c:marker>
      </c:pivotFmt>
      <c:pivotFmt>
        <c:idx val="16"/>
        <c:spPr>
          <a:ln w="28575" cap="rnd">
            <a:solidFill>
              <a:schemeClr val="accent6"/>
            </a:solidFill>
            <a:round/>
          </a:ln>
          <a:effectLst/>
        </c:spPr>
        <c:marker>
          <c:symbol val="circle"/>
          <c:size val="5"/>
          <c:spPr>
            <a:solidFill>
              <a:schemeClr val="accent6">
                <a:tint val="58000"/>
              </a:schemeClr>
            </a:solidFill>
            <a:ln w="9525">
              <a:solidFill>
                <a:schemeClr val="accent6">
                  <a:tint val="58000"/>
                </a:schemeClr>
              </a:solidFill>
            </a:ln>
            <a:effectLst/>
          </c:spPr>
        </c:marker>
      </c:pivotFmt>
      <c:pivotFmt>
        <c:idx val="17"/>
        <c:spPr>
          <a:ln w="28575" cap="rnd">
            <a:solidFill>
              <a:schemeClr val="accent6"/>
            </a:solidFill>
            <a:round/>
          </a:ln>
          <a:effectLst/>
        </c:spPr>
        <c:marker>
          <c:symbol val="circle"/>
          <c:size val="5"/>
          <c:spPr>
            <a:solidFill>
              <a:schemeClr val="accent6">
                <a:tint val="86000"/>
              </a:schemeClr>
            </a:solidFill>
            <a:ln w="9525">
              <a:solidFill>
                <a:schemeClr val="accent6">
                  <a:tint val="86000"/>
                </a:schemeClr>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ln w="28575" cap="rnd">
            <a:solidFill>
              <a:schemeClr val="accent6"/>
            </a:solidFill>
            <a:round/>
          </a:ln>
          <a:effectLst/>
        </c:spPr>
        <c:marker>
          <c:symbol val="circle"/>
          <c:size val="5"/>
          <c:spPr>
            <a:solidFill>
              <a:schemeClr val="accent6">
                <a:shade val="86000"/>
              </a:schemeClr>
            </a:solidFill>
            <a:ln w="9525">
              <a:solidFill>
                <a:schemeClr val="accent6">
                  <a:shade val="86000"/>
                </a:schemeClr>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ln w="28575" cap="rnd">
            <a:solidFill>
              <a:schemeClr val="accent6"/>
            </a:solidFill>
            <a:round/>
          </a:ln>
          <a:effectLst/>
        </c:spPr>
        <c:marker>
          <c:symbol val="circle"/>
          <c:size val="5"/>
          <c:spPr>
            <a:solidFill>
              <a:schemeClr val="accent6">
                <a:shade val="58000"/>
              </a:schemeClr>
            </a:solidFill>
            <a:ln w="9525">
              <a:solidFill>
                <a:schemeClr val="accent6">
                  <a:shade val="58000"/>
                </a:schemeClr>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cked"/>
        <c:varyColors val="0"/>
        <c:ser>
          <c:idx val="0"/>
          <c:order val="0"/>
          <c:tx>
            <c:strRef>
              <c:f>'SEDES Y PROGRAMAS'!$C$76:$C$77</c:f>
              <c:strCache>
                <c:ptCount val="1"/>
                <c:pt idx="0">
                  <c:v>BAEZA</c:v>
                </c:pt>
              </c:strCache>
            </c:strRef>
          </c:tx>
          <c:spPr>
            <a:ln w="28575" cap="rnd">
              <a:solidFill>
                <a:schemeClr val="accent6">
                  <a:tint val="58000"/>
                </a:schemeClr>
              </a:solidFill>
              <a:round/>
            </a:ln>
            <a:effectLst/>
          </c:spPr>
          <c:marker>
            <c:symbol val="circle"/>
            <c:size val="5"/>
            <c:spPr>
              <a:solidFill>
                <a:schemeClr val="accent6">
                  <a:tint val="58000"/>
                </a:schemeClr>
              </a:solidFill>
              <a:ln w="9525">
                <a:solidFill>
                  <a:schemeClr val="accent6">
                    <a:tint val="58000"/>
                  </a:schemeClr>
                </a:solidFill>
              </a:ln>
              <a:effectLst/>
            </c:spPr>
          </c:marker>
          <c:dLbls>
            <c:delete val="1"/>
          </c:dLbls>
          <c:cat>
            <c:strRef>
              <c:f>'SEDES Y PROGRAMAS'!$B$78:$B$80</c:f>
              <c:strCache>
                <c:ptCount val="2"/>
                <c:pt idx="0">
                  <c:v>2017</c:v>
                </c:pt>
                <c:pt idx="1">
                  <c:v>2018</c:v>
                </c:pt>
              </c:strCache>
            </c:strRef>
          </c:cat>
          <c:val>
            <c:numRef>
              <c:f>'SEDES Y PROGRAMAS'!$C$78:$C$80</c:f>
              <c:numCache>
                <c:formatCode>General</c:formatCode>
                <c:ptCount val="2"/>
                <c:pt idx="0">
                  <c:v>8</c:v>
                </c:pt>
                <c:pt idx="1">
                  <c:v>10</c:v>
                </c:pt>
              </c:numCache>
            </c:numRef>
          </c:val>
          <c:smooth val="0"/>
          <c:extLst>
            <c:ext xmlns:c16="http://schemas.microsoft.com/office/drawing/2014/chart" uri="{C3380CC4-5D6E-409C-BE32-E72D297353CC}">
              <c16:uniqueId val="{00000000-731C-42F7-893D-005ED7673BAB}"/>
            </c:ext>
          </c:extLst>
        </c:ser>
        <c:ser>
          <c:idx val="1"/>
          <c:order val="1"/>
          <c:tx>
            <c:strRef>
              <c:f>'SEDES Y PROGRAMAS'!$D$76:$D$77</c:f>
              <c:strCache>
                <c:ptCount val="1"/>
                <c:pt idx="0">
                  <c:v>LA CARTUJA</c:v>
                </c:pt>
              </c:strCache>
            </c:strRef>
          </c:tx>
          <c:spPr>
            <a:ln w="28575" cap="rnd">
              <a:solidFill>
                <a:schemeClr val="accent6">
                  <a:tint val="86000"/>
                </a:schemeClr>
              </a:solidFill>
              <a:round/>
            </a:ln>
            <a:effectLst/>
          </c:spPr>
          <c:marker>
            <c:symbol val="circle"/>
            <c:size val="5"/>
            <c:spPr>
              <a:solidFill>
                <a:schemeClr val="accent6">
                  <a:tint val="86000"/>
                </a:schemeClr>
              </a:solidFill>
              <a:ln w="9525">
                <a:solidFill>
                  <a:schemeClr val="accent6">
                    <a:tint val="8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PROGRAMAS'!$B$78:$B$80</c:f>
              <c:strCache>
                <c:ptCount val="2"/>
                <c:pt idx="0">
                  <c:v>2017</c:v>
                </c:pt>
                <c:pt idx="1">
                  <c:v>2018</c:v>
                </c:pt>
              </c:strCache>
            </c:strRef>
          </c:cat>
          <c:val>
            <c:numRef>
              <c:f>'SEDES Y PROGRAMAS'!$D$78:$D$80</c:f>
              <c:numCache>
                <c:formatCode>General</c:formatCode>
                <c:ptCount val="2"/>
                <c:pt idx="0">
                  <c:v>12</c:v>
                </c:pt>
                <c:pt idx="1">
                  <c:v>6</c:v>
                </c:pt>
              </c:numCache>
            </c:numRef>
          </c:val>
          <c:smooth val="0"/>
          <c:extLst>
            <c:ext xmlns:c16="http://schemas.microsoft.com/office/drawing/2014/chart" uri="{C3380CC4-5D6E-409C-BE32-E72D297353CC}">
              <c16:uniqueId val="{00000000-D1EE-496D-A0B4-0401B84C8EC6}"/>
            </c:ext>
          </c:extLst>
        </c:ser>
        <c:ser>
          <c:idx val="2"/>
          <c:order val="2"/>
          <c:tx>
            <c:strRef>
              <c:f>'SEDES Y PROGRAMAS'!$E$76:$E$77</c:f>
              <c:strCache>
                <c:ptCount val="1"/>
                <c:pt idx="0">
                  <c:v>LA RÁBIDA</c:v>
                </c:pt>
              </c:strCache>
            </c:strRef>
          </c:tx>
          <c:spPr>
            <a:ln w="28575" cap="rnd">
              <a:solidFill>
                <a:schemeClr val="accent6">
                  <a:shade val="86000"/>
                </a:schemeClr>
              </a:solidFill>
              <a:round/>
            </a:ln>
            <a:effectLst/>
          </c:spPr>
          <c:marker>
            <c:symbol val="circle"/>
            <c:size val="5"/>
            <c:spPr>
              <a:solidFill>
                <a:schemeClr val="accent6">
                  <a:shade val="86000"/>
                </a:schemeClr>
              </a:solidFill>
              <a:ln w="9525">
                <a:solidFill>
                  <a:schemeClr val="accent6">
                    <a:shade val="8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PROGRAMAS'!$B$78:$B$80</c:f>
              <c:strCache>
                <c:ptCount val="2"/>
                <c:pt idx="0">
                  <c:v>2017</c:v>
                </c:pt>
                <c:pt idx="1">
                  <c:v>2018</c:v>
                </c:pt>
              </c:strCache>
            </c:strRef>
          </c:cat>
          <c:val>
            <c:numRef>
              <c:f>'SEDES Y PROGRAMAS'!$E$78:$E$80</c:f>
              <c:numCache>
                <c:formatCode>General</c:formatCode>
                <c:ptCount val="2"/>
                <c:pt idx="0">
                  <c:v>2</c:v>
                </c:pt>
                <c:pt idx="1">
                  <c:v>9</c:v>
                </c:pt>
              </c:numCache>
            </c:numRef>
          </c:val>
          <c:smooth val="0"/>
          <c:extLst>
            <c:ext xmlns:c16="http://schemas.microsoft.com/office/drawing/2014/chart" uri="{C3380CC4-5D6E-409C-BE32-E72D297353CC}">
              <c16:uniqueId val="{00000001-D1EE-496D-A0B4-0401B84C8EC6}"/>
            </c:ext>
          </c:extLst>
        </c:ser>
        <c:ser>
          <c:idx val="3"/>
          <c:order val="3"/>
          <c:tx>
            <c:strRef>
              <c:f>'SEDES Y PROGRAMAS'!$F$76:$F$77</c:f>
              <c:strCache>
                <c:ptCount val="1"/>
                <c:pt idx="0">
                  <c:v>MÁLAGA</c:v>
                </c:pt>
              </c:strCache>
            </c:strRef>
          </c:tx>
          <c:spPr>
            <a:ln w="28575" cap="rnd">
              <a:solidFill>
                <a:schemeClr val="accent6">
                  <a:shade val="58000"/>
                </a:schemeClr>
              </a:solidFill>
              <a:round/>
            </a:ln>
            <a:effectLst/>
          </c:spPr>
          <c:marker>
            <c:symbol val="circle"/>
            <c:size val="5"/>
            <c:spPr>
              <a:solidFill>
                <a:schemeClr val="accent6">
                  <a:shade val="58000"/>
                </a:schemeClr>
              </a:solidFill>
              <a:ln w="9525">
                <a:solidFill>
                  <a:schemeClr val="accent6">
                    <a:shade val="58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'SEDES Y PROGRAMAS'!$B$78:$B$80</c:f>
              <c:strCache>
                <c:ptCount val="2"/>
                <c:pt idx="0">
                  <c:v>2017</c:v>
                </c:pt>
                <c:pt idx="1">
                  <c:v>2018</c:v>
                </c:pt>
              </c:strCache>
            </c:strRef>
          </c:cat>
          <c:val>
            <c:numRef>
              <c:f>'SEDES Y PROGRAMAS'!$F$78:$F$80</c:f>
              <c:numCache>
                <c:formatCode>General</c:formatCode>
                <c:ptCount val="2"/>
                <c:pt idx="0">
                  <c:v>4</c:v>
                </c:pt>
                <c:pt idx="1">
                  <c:v>9</c:v>
                </c:pt>
              </c:numCache>
            </c:numRef>
          </c:val>
          <c:smooth val="0"/>
          <c:extLst>
            <c:ext xmlns:c16="http://schemas.microsoft.com/office/drawing/2014/chart" uri="{C3380CC4-5D6E-409C-BE32-E72D297353CC}">
              <c16:uniqueId val="{00000002-D1EE-496D-A0B4-0401B84C8EC6}"/>
            </c:ext>
          </c:extLst>
        </c:ser>
        <c:dLbls>
          <c:dLblPos val="t"/>
          <c:showLegendKey val="0"/>
          <c:showVal val="1"/>
          <c:showCatName val="0"/>
          <c:showSerName val="0"/>
          <c:showPercent val="0"/>
          <c:showBubbleSize val="0"/>
        </c:dLbls>
        <c:marker val="1"/>
        <c:smooth val="0"/>
        <c:axId val="435536951"/>
        <c:axId val="435537279"/>
      </c:lineChart>
      <c:catAx>
        <c:axId val="435536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5537279"/>
        <c:crosses val="autoZero"/>
        <c:auto val="1"/>
        <c:lblAlgn val="ctr"/>
        <c:lblOffset val="100"/>
        <c:noMultiLvlLbl val="0"/>
      </c:catAx>
      <c:valAx>
        <c:axId val="435537279"/>
        <c:scaling>
          <c:orientation val="minMax"/>
        </c:scaling>
        <c:delete val="1"/>
        <c:axPos val="l"/>
        <c:numFmt formatCode="General" sourceLinked="1"/>
        <c:majorTickMark val="none"/>
        <c:minorTickMark val="none"/>
        <c:tickLblPos val="nextTo"/>
        <c:crossAx val="435536951"/>
        <c:crosses val="autoZero"/>
        <c:crossBetween val="between"/>
      </c:valAx>
      <c:spPr>
        <a:noFill/>
        <a:ln>
          <a:noFill/>
        </a:ln>
        <a:effectLst/>
      </c:spPr>
    </c:plotArea>
    <c:legend>
      <c:legendPos val="r"/>
      <c:layout>
        <c:manualLayout>
          <c:xMode val="edge"/>
          <c:yMode val="edge"/>
          <c:x val="0.84350301834865771"/>
          <c:y val="5.7530294491878339E-2"/>
          <c:w val="0.15515153951043895"/>
          <c:h val="0.680646587898271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18-19.xlsx]SEDES Y PROGRAMAS!TablaDinámica2</c:name>
    <c:fmtId val="3"/>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900" b="1">
                <a:solidFill>
                  <a:sysClr val="windowText" lastClr="000000"/>
                </a:solidFill>
              </a:rPr>
              <a:t>% DE PROGRAMAS EN LA UNIA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ES"/>
        </a:p>
      </c:txPr>
    </c:title>
    <c:autoTitleDeleted val="0"/>
    <c:pivotFmts>
      <c:pivotFmt>
        <c:idx val="0"/>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w="25400">
            <a:solidFill>
              <a:schemeClr val="lt1"/>
            </a:solidFill>
          </a:ln>
          <a:effectLst/>
          <a:sp3d contourW="25400">
            <a:contourClr>
              <a:schemeClr val="lt1"/>
            </a:contourClr>
          </a:sp3d>
        </c:spPr>
      </c:pivotFmt>
      <c:pivotFmt>
        <c:idx val="2"/>
        <c:spPr>
          <a:solidFill>
            <a:schemeClr val="accent6"/>
          </a:solidFill>
          <a:ln w="25400">
            <a:solidFill>
              <a:schemeClr val="lt1"/>
            </a:solidFill>
          </a:ln>
          <a:effectLst/>
          <a:sp3d contourW="25400">
            <a:contourClr>
              <a:schemeClr val="lt1"/>
            </a:contourClr>
          </a:sp3d>
        </c:spPr>
      </c:pivotFmt>
      <c:pivotFmt>
        <c:idx val="3"/>
        <c:spPr>
          <a:solidFill>
            <a:schemeClr val="accent6"/>
          </a:solidFill>
          <a:ln w="25400">
            <a:solidFill>
              <a:schemeClr val="lt1"/>
            </a:solidFill>
          </a:ln>
          <a:effectLst/>
          <a:sp3d contourW="25400">
            <a:contourClr>
              <a:schemeClr val="lt1"/>
            </a:contourClr>
          </a:sp3d>
        </c:spPr>
      </c:pivotFmt>
      <c:pivotFmt>
        <c:idx val="4"/>
        <c:spPr>
          <a:solidFill>
            <a:schemeClr val="accent6"/>
          </a:solidFill>
          <a:ln w="25400">
            <a:solidFill>
              <a:schemeClr val="lt1"/>
            </a:solidFill>
          </a:ln>
          <a:effectLst/>
          <a:sp3d contourW="25400">
            <a:contourClr>
              <a:schemeClr val="lt1"/>
            </a:contourClr>
          </a:sp3d>
        </c:spPr>
      </c:pivotFmt>
      <c:pivotFmt>
        <c:idx val="5"/>
        <c:spPr>
          <a:solidFill>
            <a:schemeClr val="accent6"/>
          </a:solidFill>
          <a:ln w="25400">
            <a:solidFill>
              <a:schemeClr val="lt1"/>
            </a:solidFill>
          </a:ln>
          <a:effectLst/>
          <a:sp3d contourW="25400">
            <a:contourClr>
              <a:schemeClr val="lt1"/>
            </a:contourClr>
          </a:sp3d>
        </c:spPr>
      </c:pivotFmt>
      <c:pivotFmt>
        <c:idx val="6"/>
        <c:spPr>
          <a:solidFill>
            <a:schemeClr val="accent6"/>
          </a:solidFill>
          <a:ln w="25400">
            <a:solidFill>
              <a:schemeClr val="lt1"/>
            </a:solidFill>
          </a:ln>
          <a:effectLst/>
          <a:sp3d contourW="25400">
            <a:contourClr>
              <a:schemeClr val="lt1"/>
            </a:contourClr>
          </a:sp3d>
        </c:spPr>
      </c:pivotFmt>
      <c:pivotFmt>
        <c:idx val="7"/>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tint val="44000"/>
            </a:schemeClr>
          </a:solidFill>
          <a:ln w="25400">
            <a:solidFill>
              <a:schemeClr val="lt1"/>
            </a:solidFill>
          </a:ln>
          <a:effectLst/>
          <a:sp3d contourW="25400">
            <a:contourClr>
              <a:schemeClr val="lt1"/>
            </a:contourClr>
          </a:sp3d>
        </c:spPr>
      </c:pivotFmt>
      <c:pivotFmt>
        <c:idx val="10"/>
        <c:spPr>
          <a:solidFill>
            <a:schemeClr val="accent6">
              <a:tint val="58000"/>
            </a:schemeClr>
          </a:solidFill>
          <a:ln w="25400">
            <a:solidFill>
              <a:schemeClr val="lt1"/>
            </a:solidFill>
          </a:ln>
          <a:effectLst/>
          <a:sp3d contourW="25400">
            <a:contourClr>
              <a:schemeClr val="lt1"/>
            </a:contourClr>
          </a:sp3d>
        </c:spPr>
      </c:pivotFmt>
      <c:pivotFmt>
        <c:idx val="11"/>
        <c:spPr>
          <a:solidFill>
            <a:schemeClr val="accent6">
              <a:tint val="72000"/>
            </a:schemeClr>
          </a:solidFill>
          <a:ln w="25400">
            <a:solidFill>
              <a:schemeClr val="lt1"/>
            </a:solidFill>
          </a:ln>
          <a:effectLst/>
          <a:sp3d contourW="25400">
            <a:contourClr>
              <a:schemeClr val="lt1"/>
            </a:contourClr>
          </a:sp3d>
        </c:spPr>
      </c:pivotFmt>
      <c:pivotFmt>
        <c:idx val="12"/>
        <c:spPr>
          <a:solidFill>
            <a:schemeClr val="accent6">
              <a:tint val="86000"/>
            </a:schemeClr>
          </a:solidFill>
          <a:ln w="25400">
            <a:solidFill>
              <a:schemeClr val="lt1"/>
            </a:solidFill>
          </a:ln>
          <a:effectLst/>
          <a:sp3d contourW="25400">
            <a:contourClr>
              <a:schemeClr val="lt1"/>
            </a:contourClr>
          </a:sp3d>
        </c:spPr>
      </c:pivotFmt>
      <c:pivotFmt>
        <c:idx val="13"/>
        <c:spPr>
          <a:solidFill>
            <a:schemeClr val="accent6"/>
          </a:solidFill>
          <a:ln w="25400">
            <a:solidFill>
              <a:schemeClr val="lt1"/>
            </a:solidFill>
          </a:ln>
          <a:effectLst/>
          <a:sp3d contourW="25400">
            <a:contourClr>
              <a:schemeClr val="lt1"/>
            </a:contourClr>
          </a:sp3d>
        </c:spPr>
      </c:pivotFmt>
      <c:pivotFmt>
        <c:idx val="14"/>
        <c:spPr>
          <a:solidFill>
            <a:schemeClr val="accent6">
              <a:shade val="86000"/>
            </a:schemeClr>
          </a:solidFill>
          <a:ln w="25400">
            <a:solidFill>
              <a:schemeClr val="lt1"/>
            </a:solidFill>
          </a:ln>
          <a:effectLst/>
          <a:sp3d contourW="25400">
            <a:contourClr>
              <a:schemeClr val="lt1"/>
            </a:contourClr>
          </a:sp3d>
        </c:spPr>
      </c:pivotFmt>
      <c:pivotFmt>
        <c:idx val="15"/>
        <c:spPr>
          <a:solidFill>
            <a:schemeClr val="accent6">
              <a:shade val="72000"/>
            </a:schemeClr>
          </a:solidFill>
          <a:ln w="25400">
            <a:solidFill>
              <a:schemeClr val="lt1"/>
            </a:solidFill>
          </a:ln>
          <a:effectLst/>
          <a:sp3d contourW="25400">
            <a:contourClr>
              <a:schemeClr val="lt1"/>
            </a:contourClr>
          </a:sp3d>
        </c:spPr>
      </c:pivotFmt>
      <c:pivotFmt>
        <c:idx val="16"/>
        <c:spPr>
          <a:solidFill>
            <a:schemeClr val="accent6">
              <a:shade val="58000"/>
            </a:schemeClr>
          </a:solidFill>
          <a:ln w="25400">
            <a:solidFill>
              <a:schemeClr val="lt1"/>
            </a:solidFill>
          </a:ln>
          <a:effectLst/>
          <a:sp3d contourW="25400">
            <a:contourClr>
              <a:schemeClr val="lt1"/>
            </a:contourClr>
          </a:sp3d>
        </c:spPr>
      </c:pivotFmt>
      <c:pivotFmt>
        <c:idx val="17"/>
        <c:spPr>
          <a:solidFill>
            <a:schemeClr val="accent6">
              <a:shade val="44000"/>
            </a:schemeClr>
          </a:solidFill>
          <a:ln w="25400">
            <a:solidFill>
              <a:schemeClr val="lt1"/>
            </a:solidFill>
          </a:ln>
          <a:effectLst/>
          <a:sp3d contourW="25400">
            <a:contourClr>
              <a:schemeClr val="lt1"/>
            </a:contourClr>
          </a:sp3d>
        </c:spPr>
      </c:pivotFmt>
      <c:pivotFmt>
        <c:idx val="18"/>
        <c:spPr>
          <a:solidFill>
            <a:schemeClr val="accent6"/>
          </a:solidFill>
          <a:ln w="25400">
            <a:solidFill>
              <a:schemeClr val="lt1"/>
            </a:solidFill>
          </a:ln>
          <a:effectLst/>
          <a:sp3d contourW="25400">
            <a:contourClr>
              <a:schemeClr val="lt1"/>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6">
              <a:tint val="44000"/>
            </a:schemeClr>
          </a:solidFill>
          <a:ln w="25400">
            <a:solidFill>
              <a:schemeClr val="lt1"/>
            </a:solidFill>
          </a:ln>
          <a:effectLst/>
          <a:sp3d contourW="25400">
            <a:contourClr>
              <a:schemeClr val="lt1"/>
            </a:contourClr>
          </a:sp3d>
        </c:spPr>
      </c:pivotFmt>
      <c:pivotFmt>
        <c:idx val="20"/>
        <c:spPr>
          <a:solidFill>
            <a:schemeClr val="accent6">
              <a:tint val="58000"/>
            </a:schemeClr>
          </a:solidFill>
          <a:ln w="25400">
            <a:solidFill>
              <a:schemeClr val="lt1"/>
            </a:solidFill>
          </a:ln>
          <a:effectLst/>
          <a:sp3d contourW="25400">
            <a:contourClr>
              <a:schemeClr val="lt1"/>
            </a:contourClr>
          </a:sp3d>
        </c:spPr>
      </c:pivotFmt>
      <c:pivotFmt>
        <c:idx val="21"/>
        <c:spPr>
          <a:solidFill>
            <a:schemeClr val="accent6">
              <a:tint val="72000"/>
            </a:schemeClr>
          </a:solidFill>
          <a:ln w="25400">
            <a:solidFill>
              <a:schemeClr val="lt1"/>
            </a:solidFill>
          </a:ln>
          <a:effectLst/>
          <a:sp3d contourW="25400">
            <a:contourClr>
              <a:schemeClr val="lt1"/>
            </a:contourClr>
          </a:sp3d>
        </c:spPr>
      </c:pivotFmt>
      <c:pivotFmt>
        <c:idx val="22"/>
        <c:spPr>
          <a:solidFill>
            <a:schemeClr val="accent6">
              <a:tint val="86000"/>
            </a:schemeClr>
          </a:solidFill>
          <a:ln w="25400">
            <a:solidFill>
              <a:schemeClr val="lt1"/>
            </a:solidFill>
          </a:ln>
          <a:effectLst/>
          <a:sp3d contourW="25400">
            <a:contourClr>
              <a:schemeClr val="lt1"/>
            </a:contourClr>
          </a:sp3d>
        </c:spPr>
      </c:pivotFmt>
      <c:pivotFmt>
        <c:idx val="23"/>
        <c:spPr>
          <a:solidFill>
            <a:schemeClr val="accent6">
              <a:tint val="93000"/>
            </a:schemeClr>
          </a:solidFill>
          <a:ln w="25400">
            <a:solidFill>
              <a:schemeClr val="lt1"/>
            </a:solidFill>
          </a:ln>
          <a:effectLst/>
          <a:sp3d contourW="25400">
            <a:contourClr>
              <a:schemeClr val="lt1"/>
            </a:contourClr>
          </a:sp3d>
        </c:spPr>
      </c:pivotFmt>
      <c:pivotFmt>
        <c:idx val="24"/>
        <c:spPr>
          <a:solidFill>
            <a:schemeClr val="accent6">
              <a:shade val="86000"/>
            </a:schemeClr>
          </a:solidFill>
          <a:ln w="25400">
            <a:solidFill>
              <a:schemeClr val="lt1"/>
            </a:solidFill>
          </a:ln>
          <a:effectLst/>
          <a:sp3d contourW="25400">
            <a:contourClr>
              <a:schemeClr val="lt1"/>
            </a:contourClr>
          </a:sp3d>
        </c:spPr>
      </c:pivotFmt>
      <c:pivotFmt>
        <c:idx val="25"/>
        <c:spPr>
          <a:solidFill>
            <a:schemeClr val="accent6">
              <a:shade val="72000"/>
            </a:schemeClr>
          </a:solidFill>
          <a:ln w="25400">
            <a:solidFill>
              <a:schemeClr val="lt1"/>
            </a:solidFill>
          </a:ln>
          <a:effectLst/>
          <a:sp3d contourW="25400">
            <a:contourClr>
              <a:schemeClr val="lt1"/>
            </a:contourClr>
          </a:sp3d>
        </c:spPr>
      </c:pivotFmt>
      <c:pivotFmt>
        <c:idx val="26"/>
        <c:spPr>
          <a:solidFill>
            <a:schemeClr val="accent6">
              <a:shade val="58000"/>
            </a:schemeClr>
          </a:solidFill>
          <a:ln w="25400">
            <a:solidFill>
              <a:schemeClr val="lt1"/>
            </a:solidFill>
          </a:ln>
          <a:effectLst/>
          <a:sp3d contourW="25400">
            <a:contourClr>
              <a:schemeClr val="lt1"/>
            </a:contourClr>
          </a:sp3d>
        </c:spPr>
      </c:pivotFmt>
      <c:pivotFmt>
        <c:idx val="27"/>
        <c:spPr>
          <a:solidFill>
            <a:schemeClr val="accent6">
              <a:shade val="44000"/>
            </a:schemeClr>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519467392555302E-2"/>
          <c:y val="7.7792145635545665E-2"/>
          <c:w val="0.69952687719148621"/>
          <c:h val="0.90452552711957324"/>
        </c:manualLayout>
      </c:layout>
      <c:pie3DChart>
        <c:varyColors val="1"/>
        <c:ser>
          <c:idx val="0"/>
          <c:order val="0"/>
          <c:tx>
            <c:strRef>
              <c:f>'SEDES Y PROGRAMAS'!$C$18</c:f>
              <c:strCache>
                <c:ptCount val="1"/>
                <c:pt idx="0">
                  <c:v>Total</c:v>
                </c:pt>
              </c:strCache>
            </c:strRef>
          </c:tx>
          <c:dPt>
            <c:idx val="0"/>
            <c:bubble3D val="0"/>
            <c:spPr>
              <a:solidFill>
                <a:schemeClr val="accent6">
                  <a:tint val="72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C952-495E-B83F-2E65124ACA3D}"/>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C952-495E-B83F-2E65124ACA3D}"/>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C952-495E-B83F-2E65124ACA3D}"/>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C952-495E-B83F-2E65124ACA3D}"/>
              </c:ext>
            </c:extLst>
          </c:dPt>
          <c:dPt>
            <c:idx val="4"/>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9-C952-495E-B83F-2E65124ACA3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C952-495E-B83F-2E65124ACA3D}"/>
              </c:ext>
            </c:extLst>
          </c:dPt>
          <c:dPt>
            <c:idx val="6"/>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D-C952-495E-B83F-2E65124ACA3D}"/>
              </c:ext>
            </c:extLst>
          </c:dPt>
          <c:dPt>
            <c:idx val="7"/>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F-C952-495E-B83F-2E65124ACA3D}"/>
              </c:ext>
            </c:extLst>
          </c:dPt>
          <c:dPt>
            <c:idx val="8"/>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1-C952-495E-B83F-2E65124ACA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'SEDES Y PROGRAMAS'!$B$19:$B$20</c:f>
              <c:strCache>
                <c:ptCount val="1"/>
                <c:pt idx="0">
                  <c:v>FORM. CONTINUA</c:v>
                </c:pt>
              </c:strCache>
            </c:strRef>
          </c:cat>
          <c:val>
            <c:numRef>
              <c:f>'SEDES Y PROGRAMAS'!$C$19:$C$20</c:f>
              <c:numCache>
                <c:formatCode>0%</c:formatCode>
                <c:ptCount val="1"/>
                <c:pt idx="0">
                  <c:v>1</c:v>
                </c:pt>
              </c:numCache>
            </c:numRef>
          </c:val>
          <c:extLst>
            <c:ext xmlns:c16="http://schemas.microsoft.com/office/drawing/2014/chart" uri="{C3380CC4-5D6E-409C-BE32-E72D297353CC}">
              <c16:uniqueId val="{00000012-C952-495E-B83F-2E65124ACA3D}"/>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2479979368569625"/>
          <c:y val="3.1360862196388416E-2"/>
          <c:w val="0.26097062735836246"/>
          <c:h val="0.919889340342370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DISTRIBUCIÓN DEL</a:t>
            </a:r>
            <a:r>
              <a:rPr lang="es-ES" sz="900" b="1" baseline="0">
                <a:solidFill>
                  <a:sysClr val="windowText" lastClr="000000"/>
                </a:solidFill>
              </a:rPr>
              <a:t> ALUMNADO POR SEDES</a:t>
            </a:r>
            <a:endParaRPr lang="es-ES" sz="900" b="1">
              <a:solidFill>
                <a:sysClr val="windowText" lastClr="000000"/>
              </a:solidFill>
            </a:endParaRPr>
          </a:p>
        </c:rich>
      </c:tx>
      <c:layout>
        <c:manualLayout>
          <c:xMode val="edge"/>
          <c:yMode val="edge"/>
          <c:x val="0.13043413266288753"/>
          <c:y val="5.52112186215205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93C01E"/>
          </a:solidFill>
          <a:ln>
            <a:noFill/>
          </a:ln>
          <a:effectLst/>
        </c:spPr>
      </c:pivotFmt>
      <c:pivotFmt>
        <c:idx val="3"/>
        <c:spPr>
          <a:solidFill>
            <a:srgbClr val="009540"/>
          </a:solidFill>
          <a:ln>
            <a:noFill/>
          </a:ln>
          <a:effectLst/>
        </c:spPr>
      </c:pivotFmt>
      <c:pivotFmt>
        <c:idx val="4"/>
        <c:spPr>
          <a:solidFill>
            <a:srgbClr val="93C01E"/>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00954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A1C49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rgbClr val="00954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rgbClr val="A1C49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0555555555555555E-2"/>
          <c:y val="5.0856663750364552E-2"/>
          <c:w val="0.76539698162729664"/>
          <c:h val="0.85100320793234174"/>
        </c:manualLayout>
      </c:layout>
      <c:barChart>
        <c:barDir val="col"/>
        <c:grouping val="clustered"/>
        <c:varyColors val="0"/>
        <c:ser>
          <c:idx val="0"/>
          <c:order val="0"/>
          <c:tx>
            <c:strRef>
              <c:f>ALUMNOS!$C$8</c:f>
              <c:strCache>
                <c:ptCount val="1"/>
                <c:pt idx="0">
                  <c:v>Suma de Nº                               ALUMNOS</c:v>
                </c:pt>
              </c:strCache>
            </c:strRef>
          </c:tx>
          <c:spPr>
            <a:solidFill>
              <a:srgbClr val="A1C490"/>
            </a:solidFill>
            <a:ln>
              <a:noFill/>
            </a:ln>
            <a:effectLst/>
          </c:spPr>
          <c:invertIfNegative val="1"/>
          <c:dPt>
            <c:idx val="0"/>
            <c:invertIfNegative val="1"/>
            <c:bubble3D val="0"/>
            <c:spPr>
              <a:solidFill>
                <a:srgbClr val="A1C490"/>
              </a:solidFill>
              <a:ln>
                <a:noFill/>
              </a:ln>
              <a:effectLst/>
            </c:spPr>
            <c:extLst>
              <c:ext xmlns:c16="http://schemas.microsoft.com/office/drawing/2014/chart" uri="{C3380CC4-5D6E-409C-BE32-E72D297353CC}">
                <c16:uniqueId val="{00000000-9EFA-42BE-90A9-75A48C4012B2}"/>
              </c:ext>
            </c:extLst>
          </c:dPt>
          <c:dLbls>
            <c:dLbl>
              <c:idx val="0"/>
              <c:delete val="1"/>
              <c:extLst>
                <c:ext xmlns:c15="http://schemas.microsoft.com/office/drawing/2012/chart" uri="{CE6537A1-D6FC-4f65-9D91-7224C49458BB}"/>
                <c:ext xmlns:c16="http://schemas.microsoft.com/office/drawing/2014/chart" uri="{C3380CC4-5D6E-409C-BE32-E72D297353CC}">
                  <c16:uniqueId val="{00000000-9EFA-42BE-90A9-75A48C4012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ALUMNOS!$B$9:$B$13</c:f>
              <c:strCache>
                <c:ptCount val="4"/>
                <c:pt idx="0">
                  <c:v>BAEZA</c:v>
                </c:pt>
                <c:pt idx="1">
                  <c:v>LA CARTUJA</c:v>
                </c:pt>
                <c:pt idx="2">
                  <c:v>LA RÁBIDA</c:v>
                </c:pt>
                <c:pt idx="3">
                  <c:v>MÁLAGA</c:v>
                </c:pt>
              </c:strCache>
            </c:strRef>
          </c:cat>
          <c:val>
            <c:numRef>
              <c:f>ALUMNOS!$C$9:$C$13</c:f>
              <c:numCache>
                <c:formatCode>General</c:formatCode>
                <c:ptCount val="4"/>
                <c:pt idx="0">
                  <c:v>550</c:v>
                </c:pt>
                <c:pt idx="1">
                  <c:v>562</c:v>
                </c:pt>
                <c:pt idx="2">
                  <c:v>172</c:v>
                </c:pt>
                <c:pt idx="3">
                  <c:v>357</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3916-4D76-A200-628323FE7B88}"/>
            </c:ext>
          </c:extLst>
        </c:ser>
        <c:ser>
          <c:idx val="1"/>
          <c:order val="1"/>
          <c:tx>
            <c:strRef>
              <c:f>ALUMNOS!$D$8</c:f>
              <c:strCache>
                <c:ptCount val="1"/>
                <c:pt idx="0">
                  <c:v>Suma de Nº       ALUMNOS EXTRANJEROS</c:v>
                </c:pt>
              </c:strCache>
            </c:strRef>
          </c:tx>
          <c:spPr>
            <a:solidFill>
              <a:srgbClr val="00954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ALUMNOS!$B$9:$B$13</c:f>
              <c:strCache>
                <c:ptCount val="4"/>
                <c:pt idx="0">
                  <c:v>BAEZA</c:v>
                </c:pt>
                <c:pt idx="1">
                  <c:v>LA CARTUJA</c:v>
                </c:pt>
                <c:pt idx="2">
                  <c:v>LA RÁBIDA</c:v>
                </c:pt>
                <c:pt idx="3">
                  <c:v>MÁLAGA</c:v>
                </c:pt>
              </c:strCache>
            </c:strRef>
          </c:cat>
          <c:val>
            <c:numRef>
              <c:f>ALUMNOS!$D$9:$D$13</c:f>
              <c:numCache>
                <c:formatCode>General</c:formatCode>
                <c:ptCount val="4"/>
                <c:pt idx="0">
                  <c:v>133</c:v>
                </c:pt>
                <c:pt idx="1">
                  <c:v>16</c:v>
                </c:pt>
                <c:pt idx="2">
                  <c:v>27</c:v>
                </c:pt>
                <c:pt idx="3">
                  <c:v>4</c:v>
                </c:pt>
              </c:numCache>
            </c:numRef>
          </c:val>
          <c:extLst>
            <c:ext xmlns:c16="http://schemas.microsoft.com/office/drawing/2014/chart" uri="{C3380CC4-5D6E-409C-BE32-E72D297353CC}">
              <c16:uniqueId val="{00000001-3916-4D76-A200-628323FE7B88}"/>
            </c:ext>
          </c:extLst>
        </c:ser>
        <c:dLbls>
          <c:dLblPos val="outEnd"/>
          <c:showLegendKey val="0"/>
          <c:showVal val="1"/>
          <c:showCatName val="0"/>
          <c:showSerName val="0"/>
          <c:showPercent val="0"/>
          <c:showBubbleSize val="0"/>
        </c:dLbls>
        <c:gapWidth val="219"/>
        <c:overlap val="-27"/>
        <c:axId val="800120464"/>
        <c:axId val="800121448"/>
      </c:barChart>
      <c:catAx>
        <c:axId val="80012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00121448"/>
        <c:crosses val="autoZero"/>
        <c:auto val="1"/>
        <c:lblAlgn val="ctr"/>
        <c:lblOffset val="100"/>
        <c:noMultiLvlLbl val="0"/>
      </c:catAx>
      <c:valAx>
        <c:axId val="800121448"/>
        <c:scaling>
          <c:orientation val="minMax"/>
        </c:scaling>
        <c:delete val="1"/>
        <c:axPos val="l"/>
        <c:numFmt formatCode="General" sourceLinked="1"/>
        <c:majorTickMark val="none"/>
        <c:minorTickMark val="none"/>
        <c:tickLblPos val="nextTo"/>
        <c:crossAx val="800120464"/>
        <c:crosses val="autoZero"/>
        <c:crossBetween val="between"/>
      </c:valAx>
      <c:spPr>
        <a:noFill/>
        <a:ln>
          <a:noFill/>
        </a:ln>
        <a:effectLst/>
      </c:spPr>
    </c:plotArea>
    <c:legend>
      <c:legendPos val="r"/>
      <c:layout>
        <c:manualLayout>
          <c:xMode val="edge"/>
          <c:yMode val="edge"/>
          <c:x val="0.72329022761737027"/>
          <c:y val="0.11223279381743946"/>
          <c:w val="0.26035235950431324"/>
          <c:h val="0.660465910643530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18-19.xlsx]ALUMNOS!TablaDinámica5</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 ALUMNOS POR PROGRAMA Y SEDE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tint val="58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tint val="86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hade val="86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hade val="58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4"/>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8.8880739222665667E-3"/>
          <c:y val="1.1383047707271885E-2"/>
          <c:w val="0.89576611216261692"/>
          <c:h val="0.81859580052493441"/>
        </c:manualLayout>
      </c:layout>
      <c:barChart>
        <c:barDir val="col"/>
        <c:grouping val="clustered"/>
        <c:varyColors val="0"/>
        <c:ser>
          <c:idx val="0"/>
          <c:order val="0"/>
          <c:tx>
            <c:strRef>
              <c:f>ALUMNOS!$C$27:$C$28</c:f>
              <c:strCache>
                <c:ptCount val="1"/>
                <c:pt idx="0">
                  <c:v>BAEZA</c:v>
                </c:pt>
              </c:strCache>
            </c:strRef>
          </c:tx>
          <c:spPr>
            <a:solidFill>
              <a:schemeClr val="accent6">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ALUMNOS!$C$29:$C$30</c:f>
              <c:numCache>
                <c:formatCode>General</c:formatCode>
                <c:ptCount val="1"/>
                <c:pt idx="0">
                  <c:v>550</c:v>
                </c:pt>
              </c:numCache>
            </c:numRef>
          </c:val>
          <c:extLst>
            <c:ext xmlns:c16="http://schemas.microsoft.com/office/drawing/2014/chart" uri="{C3380CC4-5D6E-409C-BE32-E72D297353CC}">
              <c16:uniqueId val="{00000000-EF0B-4BE3-BAD5-FA890E8A3A9C}"/>
            </c:ext>
          </c:extLst>
        </c:ser>
        <c:ser>
          <c:idx val="1"/>
          <c:order val="1"/>
          <c:tx>
            <c:strRef>
              <c:f>ALUMNOS!$D$27:$D$28</c:f>
              <c:strCache>
                <c:ptCount val="1"/>
                <c:pt idx="0">
                  <c:v>LA CARTUJA</c:v>
                </c:pt>
              </c:strCache>
            </c:strRef>
          </c:tx>
          <c:spPr>
            <a:solidFill>
              <a:schemeClr val="accent6">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ALUMNOS!$D$29:$D$30</c:f>
              <c:numCache>
                <c:formatCode>General</c:formatCode>
                <c:ptCount val="1"/>
                <c:pt idx="0">
                  <c:v>562</c:v>
                </c:pt>
              </c:numCache>
            </c:numRef>
          </c:val>
          <c:extLst>
            <c:ext xmlns:c16="http://schemas.microsoft.com/office/drawing/2014/chart" uri="{C3380CC4-5D6E-409C-BE32-E72D297353CC}">
              <c16:uniqueId val="{00000000-E298-4A27-ABA4-5A11FE7E08B2}"/>
            </c:ext>
          </c:extLst>
        </c:ser>
        <c:ser>
          <c:idx val="2"/>
          <c:order val="2"/>
          <c:tx>
            <c:strRef>
              <c:f>ALUMNOS!$E$27:$E$28</c:f>
              <c:strCache>
                <c:ptCount val="1"/>
                <c:pt idx="0">
                  <c:v>LA RÁBIDA</c:v>
                </c:pt>
              </c:strCache>
            </c:strRef>
          </c:tx>
          <c:spPr>
            <a:solidFill>
              <a:schemeClr val="accent6">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ALUMNOS!$E$29:$E$30</c:f>
              <c:numCache>
                <c:formatCode>General</c:formatCode>
                <c:ptCount val="1"/>
                <c:pt idx="0">
                  <c:v>172</c:v>
                </c:pt>
              </c:numCache>
            </c:numRef>
          </c:val>
          <c:extLst>
            <c:ext xmlns:c16="http://schemas.microsoft.com/office/drawing/2014/chart" uri="{C3380CC4-5D6E-409C-BE32-E72D297353CC}">
              <c16:uniqueId val="{00000001-E298-4A27-ABA4-5A11FE7E08B2}"/>
            </c:ext>
          </c:extLst>
        </c:ser>
        <c:ser>
          <c:idx val="3"/>
          <c:order val="3"/>
          <c:tx>
            <c:strRef>
              <c:f>ALUMNOS!$F$27:$F$28</c:f>
              <c:strCache>
                <c:ptCount val="1"/>
                <c:pt idx="0">
                  <c:v>MÁLAGA</c:v>
                </c:pt>
              </c:strCache>
            </c:strRef>
          </c:tx>
          <c:spPr>
            <a:solidFill>
              <a:schemeClr val="accent6">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ALUMNOS!$B$29:$B$30</c:f>
              <c:strCache>
                <c:ptCount val="1"/>
                <c:pt idx="0">
                  <c:v>FORM. CONTINUA</c:v>
                </c:pt>
              </c:strCache>
            </c:strRef>
          </c:cat>
          <c:val>
            <c:numRef>
              <c:f>ALUMNOS!$F$29:$F$30</c:f>
              <c:numCache>
                <c:formatCode>General</c:formatCode>
                <c:ptCount val="1"/>
                <c:pt idx="0">
                  <c:v>357</c:v>
                </c:pt>
              </c:numCache>
            </c:numRef>
          </c:val>
          <c:extLst>
            <c:ext xmlns:c16="http://schemas.microsoft.com/office/drawing/2014/chart" uri="{C3380CC4-5D6E-409C-BE32-E72D297353CC}">
              <c16:uniqueId val="{00000002-E298-4A27-ABA4-5A11FE7E08B2}"/>
            </c:ext>
          </c:extLst>
        </c:ser>
        <c:dLbls>
          <c:dLblPos val="outEnd"/>
          <c:showLegendKey val="0"/>
          <c:showVal val="1"/>
          <c:showCatName val="0"/>
          <c:showSerName val="0"/>
          <c:showPercent val="0"/>
          <c:showBubbleSize val="0"/>
        </c:dLbls>
        <c:gapWidth val="219"/>
        <c:overlap val="-27"/>
        <c:axId val="456466688"/>
        <c:axId val="456462424"/>
      </c:barChart>
      <c:catAx>
        <c:axId val="45646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56462424"/>
        <c:crosses val="autoZero"/>
        <c:auto val="1"/>
        <c:lblAlgn val="ctr"/>
        <c:lblOffset val="100"/>
        <c:noMultiLvlLbl val="0"/>
      </c:catAx>
      <c:valAx>
        <c:axId val="456462424"/>
        <c:scaling>
          <c:orientation val="minMax"/>
        </c:scaling>
        <c:delete val="1"/>
        <c:axPos val="l"/>
        <c:numFmt formatCode="General" sourceLinked="1"/>
        <c:majorTickMark val="none"/>
        <c:minorTickMark val="none"/>
        <c:tickLblPos val="nextTo"/>
        <c:crossAx val="456466688"/>
        <c:crosses val="autoZero"/>
        <c:crossBetween val="between"/>
      </c:valAx>
      <c:spPr>
        <a:noFill/>
        <a:ln>
          <a:noFill/>
        </a:ln>
        <a:effectLst/>
      </c:spPr>
    </c:plotArea>
    <c:legend>
      <c:legendPos val="r"/>
      <c:layout>
        <c:manualLayout>
          <c:xMode val="edge"/>
          <c:yMode val="edge"/>
          <c:x val="0.88024255220987058"/>
          <c:y val="3.2092230248317651E-2"/>
          <c:w val="9.2823556775205471E-2"/>
          <c:h val="0.542172812302951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18-19.xlsx]ALUMNOS!TablaDinámica8</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900" b="1">
                <a:solidFill>
                  <a:sysClr val="windowText" lastClr="000000"/>
                </a:solidFill>
              </a:rPr>
              <a:t>Nº</a:t>
            </a:r>
            <a:r>
              <a:rPr lang="es-ES" sz="900" b="1" baseline="0">
                <a:solidFill>
                  <a:sysClr val="windowText" lastClr="000000"/>
                </a:solidFill>
              </a:rPr>
              <a:t> DE ALUMNOS POR ÁREA DE CONOCIMIENTO Y SEDE</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tint val="54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tint val="77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hade val="76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hade val="53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1.4379084967320261E-2"/>
          <c:y val="4.1597404491105286E-2"/>
          <c:w val="0.79952014821676698"/>
          <c:h val="0.85100320793234174"/>
        </c:manualLayout>
      </c:layout>
      <c:barChart>
        <c:barDir val="col"/>
        <c:grouping val="clustered"/>
        <c:varyColors val="0"/>
        <c:ser>
          <c:idx val="0"/>
          <c:order val="0"/>
          <c:tx>
            <c:strRef>
              <c:f>ALUMNOS!$C$42:$C$43</c:f>
              <c:strCache>
                <c:ptCount val="1"/>
                <c:pt idx="0">
                  <c:v>ARTE Y HUMANIDADES</c:v>
                </c:pt>
              </c:strCache>
            </c:strRef>
          </c:tx>
          <c:spPr>
            <a:solidFill>
              <a:schemeClr val="accent6">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ALUMNOS!$C$44:$C$48</c:f>
              <c:numCache>
                <c:formatCode>General</c:formatCode>
                <c:ptCount val="4"/>
                <c:pt idx="0">
                  <c:v>152</c:v>
                </c:pt>
                <c:pt idx="1">
                  <c:v>3</c:v>
                </c:pt>
                <c:pt idx="2">
                  <c:v>4</c:v>
                </c:pt>
              </c:numCache>
            </c:numRef>
          </c:val>
          <c:extLst>
            <c:ext xmlns:c16="http://schemas.microsoft.com/office/drawing/2014/chart" uri="{C3380CC4-5D6E-409C-BE32-E72D297353CC}">
              <c16:uniqueId val="{00000000-4DA0-41B7-A274-B5E9D34659D9}"/>
            </c:ext>
          </c:extLst>
        </c:ser>
        <c:ser>
          <c:idx val="1"/>
          <c:order val="1"/>
          <c:tx>
            <c:strRef>
              <c:f>ALUMNOS!$D$42:$D$43</c:f>
              <c:strCache>
                <c:ptCount val="1"/>
                <c:pt idx="0">
                  <c:v>CC DE LA SALUD</c:v>
                </c:pt>
              </c:strCache>
            </c:strRef>
          </c:tx>
          <c:spPr>
            <a:solidFill>
              <a:schemeClr val="accent6">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ALUMNOS!$D$44:$D$48</c:f>
              <c:numCache>
                <c:formatCode>General</c:formatCode>
                <c:ptCount val="4"/>
                <c:pt idx="0">
                  <c:v>184</c:v>
                </c:pt>
                <c:pt idx="1">
                  <c:v>263</c:v>
                </c:pt>
                <c:pt idx="3">
                  <c:v>28</c:v>
                </c:pt>
              </c:numCache>
            </c:numRef>
          </c:val>
          <c:extLst>
            <c:ext xmlns:c16="http://schemas.microsoft.com/office/drawing/2014/chart" uri="{C3380CC4-5D6E-409C-BE32-E72D297353CC}">
              <c16:uniqueId val="{00000002-480F-4085-B8FE-A8CBC14297D9}"/>
            </c:ext>
          </c:extLst>
        </c:ser>
        <c:ser>
          <c:idx val="2"/>
          <c:order val="2"/>
          <c:tx>
            <c:strRef>
              <c:f>ALUMNOS!$E$42:$E$43</c:f>
              <c:strCache>
                <c:ptCount val="1"/>
                <c:pt idx="0">
                  <c:v>CC EXPERIMENTALES</c:v>
                </c:pt>
              </c:strCache>
            </c:strRef>
          </c:tx>
          <c:spPr>
            <a:solidFill>
              <a:schemeClr val="accent6">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ALUMNOS!$E$44:$E$48</c:f>
              <c:numCache>
                <c:formatCode>General</c:formatCode>
                <c:ptCount val="4"/>
                <c:pt idx="0">
                  <c:v>21</c:v>
                </c:pt>
              </c:numCache>
            </c:numRef>
          </c:val>
          <c:extLst>
            <c:ext xmlns:c16="http://schemas.microsoft.com/office/drawing/2014/chart" uri="{C3380CC4-5D6E-409C-BE32-E72D297353CC}">
              <c16:uniqueId val="{00000003-480F-4085-B8FE-A8CBC14297D9}"/>
            </c:ext>
          </c:extLst>
        </c:ser>
        <c:ser>
          <c:idx val="3"/>
          <c:order val="3"/>
          <c:tx>
            <c:strRef>
              <c:f>ALUMNOS!$F$42:$F$43</c:f>
              <c:strCache>
                <c:ptCount val="1"/>
                <c:pt idx="0">
                  <c:v>CC SOCIALES Y JURÍDICAS</c:v>
                </c:pt>
              </c:strCache>
            </c:strRef>
          </c:tx>
          <c:spPr>
            <a:solidFill>
              <a:schemeClr val="accent6">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ALUMNOS!$F$44:$F$48</c:f>
              <c:numCache>
                <c:formatCode>General</c:formatCode>
                <c:ptCount val="4"/>
                <c:pt idx="0">
                  <c:v>193</c:v>
                </c:pt>
                <c:pt idx="1">
                  <c:v>267</c:v>
                </c:pt>
                <c:pt idx="2">
                  <c:v>168</c:v>
                </c:pt>
                <c:pt idx="3">
                  <c:v>329</c:v>
                </c:pt>
              </c:numCache>
            </c:numRef>
          </c:val>
          <c:extLst>
            <c:ext xmlns:c16="http://schemas.microsoft.com/office/drawing/2014/chart" uri="{C3380CC4-5D6E-409C-BE32-E72D297353CC}">
              <c16:uniqueId val="{00000004-480F-4085-B8FE-A8CBC14297D9}"/>
            </c:ext>
          </c:extLst>
        </c:ser>
        <c:ser>
          <c:idx val="4"/>
          <c:order val="4"/>
          <c:tx>
            <c:strRef>
              <c:f>ALUMNOS!$G$42:$G$43</c:f>
              <c:strCache>
                <c:ptCount val="1"/>
                <c:pt idx="0">
                  <c:v>INGENIERÍA Y ARQUITECTURA</c:v>
                </c:pt>
              </c:strCache>
            </c:strRef>
          </c:tx>
          <c:spPr>
            <a:solidFill>
              <a:schemeClr val="accent6">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ALUMNOS!$G$44:$G$48</c:f>
              <c:numCache>
                <c:formatCode>General</c:formatCode>
                <c:ptCount val="4"/>
                <c:pt idx="1">
                  <c:v>29</c:v>
                </c:pt>
              </c:numCache>
            </c:numRef>
          </c:val>
          <c:extLst>
            <c:ext xmlns:c16="http://schemas.microsoft.com/office/drawing/2014/chart" uri="{C3380CC4-5D6E-409C-BE32-E72D297353CC}">
              <c16:uniqueId val="{00000005-480F-4085-B8FE-A8CBC14297D9}"/>
            </c:ext>
          </c:extLst>
        </c:ser>
        <c:ser>
          <c:idx val="5"/>
          <c:order val="5"/>
          <c:tx>
            <c:strRef>
              <c:f>ALUMNOS!$H$42:$H$43</c:f>
              <c:strCache>
                <c:ptCount val="1"/>
                <c:pt idx="0">
                  <c:v>(en blanco)</c:v>
                </c:pt>
              </c:strCache>
            </c:strRef>
          </c:tx>
          <c:spPr>
            <a:solidFill>
              <a:schemeClr val="accent6">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ALUMNOS!$B$44:$B$48</c:f>
              <c:strCache>
                <c:ptCount val="4"/>
                <c:pt idx="0">
                  <c:v>BAEZA</c:v>
                </c:pt>
                <c:pt idx="1">
                  <c:v>LA CARTUJA</c:v>
                </c:pt>
                <c:pt idx="2">
                  <c:v>LA RÁBIDA</c:v>
                </c:pt>
                <c:pt idx="3">
                  <c:v>MÁLAGA</c:v>
                </c:pt>
              </c:strCache>
            </c:strRef>
          </c:cat>
          <c:val>
            <c:numRef>
              <c:f>ALUMNOS!$H$44:$H$48</c:f>
              <c:numCache>
                <c:formatCode>General</c:formatCode>
                <c:ptCount val="4"/>
                <c:pt idx="2">
                  <c:v>0</c:v>
                </c:pt>
              </c:numCache>
            </c:numRef>
          </c:val>
          <c:extLst>
            <c:ext xmlns:c16="http://schemas.microsoft.com/office/drawing/2014/chart" uri="{C3380CC4-5D6E-409C-BE32-E72D297353CC}">
              <c16:uniqueId val="{00000006-480F-4085-B8FE-A8CBC14297D9}"/>
            </c:ext>
          </c:extLst>
        </c:ser>
        <c:dLbls>
          <c:dLblPos val="outEnd"/>
          <c:showLegendKey val="0"/>
          <c:showVal val="1"/>
          <c:showCatName val="0"/>
          <c:showSerName val="0"/>
          <c:showPercent val="0"/>
          <c:showBubbleSize val="0"/>
        </c:dLbls>
        <c:gapWidth val="219"/>
        <c:overlap val="-27"/>
        <c:axId val="463306400"/>
        <c:axId val="463304104"/>
      </c:barChart>
      <c:catAx>
        <c:axId val="46330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63304104"/>
        <c:crosses val="autoZero"/>
        <c:auto val="1"/>
        <c:lblAlgn val="ctr"/>
        <c:lblOffset val="100"/>
        <c:noMultiLvlLbl val="0"/>
      </c:catAx>
      <c:valAx>
        <c:axId val="463304104"/>
        <c:scaling>
          <c:orientation val="minMax"/>
        </c:scaling>
        <c:delete val="1"/>
        <c:axPos val="l"/>
        <c:numFmt formatCode="General" sourceLinked="1"/>
        <c:majorTickMark val="none"/>
        <c:minorTickMark val="none"/>
        <c:tickLblPos val="nextTo"/>
        <c:crossAx val="463306400"/>
        <c:crosses val="autoZero"/>
        <c:crossBetween val="between"/>
      </c:valAx>
      <c:spPr>
        <a:noFill/>
        <a:ln>
          <a:noFill/>
        </a:ln>
        <a:effectLst/>
      </c:spPr>
    </c:plotArea>
    <c:legend>
      <c:legendPos val="r"/>
      <c:layout>
        <c:manualLayout>
          <c:xMode val="edge"/>
          <c:yMode val="edge"/>
          <c:x val="0.78817916884851535"/>
          <c:y val="0.15600613358367535"/>
          <c:w val="0.2118208732040277"/>
          <c:h val="0.621851592320649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pivotSource>
    <c:name>[5.1 MEMORIA ACADÉMICA 17-18 Y 18-19.xlsx]ALUMNOS!TablaDinámica4</c:name>
    <c:fmtId val="5"/>
  </c:pivotSource>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 DE ALUMNADO POR ÁREA</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ES"/>
        </a:p>
      </c:txPr>
    </c:title>
    <c:autoTitleDeleted val="0"/>
    <c:pivotFmts>
      <c:pivotFmt>
        <c:idx val="0"/>
        <c:spPr>
          <a:solidFill>
            <a:schemeClr val="accent6"/>
          </a:solidFill>
          <a:ln w="25400">
            <a:solidFill>
              <a:schemeClr val="lt1"/>
            </a:solidFill>
          </a:ln>
          <a:effectLst/>
          <a:sp3d contourW="25400">
            <a:contourClr>
              <a:schemeClr val="lt1"/>
            </a:contourClr>
          </a:sp3d>
        </c:spPr>
        <c:marker>
          <c:symbol val="none"/>
        </c:marker>
      </c:pivotFmt>
      <c:pivotFmt>
        <c:idx val="1"/>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tint val="54000"/>
            </a:schemeClr>
          </a:solidFill>
          <a:ln w="25400">
            <a:solidFill>
              <a:schemeClr val="lt1"/>
            </a:solidFill>
          </a:ln>
          <a:effectLst/>
          <a:sp3d contourW="25400">
            <a:contourClr>
              <a:schemeClr val="lt1"/>
            </a:contourClr>
          </a:sp3d>
        </c:spPr>
      </c:pivotFmt>
      <c:pivotFmt>
        <c:idx val="4"/>
        <c:spPr>
          <a:solidFill>
            <a:schemeClr val="accent6">
              <a:tint val="77000"/>
            </a:schemeClr>
          </a:solidFill>
          <a:ln w="25400">
            <a:solidFill>
              <a:schemeClr val="lt1"/>
            </a:solidFill>
          </a:ln>
          <a:effectLst/>
          <a:sp3d contourW="25400">
            <a:contourClr>
              <a:schemeClr val="lt1"/>
            </a:contourClr>
          </a:sp3d>
        </c:spPr>
      </c:pivotFmt>
      <c:pivotFmt>
        <c:idx val="5"/>
        <c:spPr>
          <a:solidFill>
            <a:schemeClr val="accent6"/>
          </a:solidFill>
          <a:ln w="25400">
            <a:solidFill>
              <a:schemeClr val="lt1"/>
            </a:solidFill>
          </a:ln>
          <a:effectLst/>
          <a:sp3d contourW="25400">
            <a:contourClr>
              <a:schemeClr val="lt1"/>
            </a:contourClr>
          </a:sp3d>
        </c:spPr>
      </c:pivotFmt>
      <c:pivotFmt>
        <c:idx val="6"/>
        <c:spPr>
          <a:solidFill>
            <a:schemeClr val="accent6">
              <a:shade val="76000"/>
            </a:schemeClr>
          </a:solidFill>
          <a:ln w="25400">
            <a:solidFill>
              <a:schemeClr val="lt1"/>
            </a:solidFill>
          </a:ln>
          <a:effectLst/>
          <a:sp3d contourW="25400">
            <a:contourClr>
              <a:schemeClr val="lt1"/>
            </a:contourClr>
          </a:sp3d>
        </c:spPr>
      </c:pivotFmt>
      <c:pivotFmt>
        <c:idx val="7"/>
        <c:spPr>
          <a:solidFill>
            <a:schemeClr val="accent6">
              <a:shade val="53000"/>
            </a:schemeClr>
          </a:solidFill>
          <a:ln w="25400">
            <a:solidFill>
              <a:schemeClr val="lt1"/>
            </a:solidFill>
          </a:ln>
          <a:effectLst/>
          <a:sp3d contourW="25400">
            <a:contourClr>
              <a:schemeClr val="lt1"/>
            </a:contourClr>
          </a:sp3d>
        </c:spPr>
      </c:pivotFmt>
      <c:pivotFmt>
        <c:idx val="8"/>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tint val="54000"/>
            </a:schemeClr>
          </a:solidFill>
          <a:ln w="25400">
            <a:solidFill>
              <a:schemeClr val="lt1"/>
            </a:solidFill>
          </a:ln>
          <a:effectLst/>
          <a:sp3d contourW="25400">
            <a:contourClr>
              <a:schemeClr val="lt1"/>
            </a:contourClr>
          </a:sp3d>
        </c:spPr>
      </c:pivotFmt>
      <c:pivotFmt>
        <c:idx val="10"/>
        <c:spPr>
          <a:solidFill>
            <a:schemeClr val="accent6">
              <a:tint val="77000"/>
            </a:schemeClr>
          </a:solidFill>
          <a:ln w="25400">
            <a:solidFill>
              <a:schemeClr val="lt1"/>
            </a:solidFill>
          </a:ln>
          <a:effectLst/>
          <a:sp3d contourW="25400">
            <a:contourClr>
              <a:schemeClr val="lt1"/>
            </a:contourClr>
          </a:sp3d>
        </c:spPr>
      </c:pivotFmt>
      <c:pivotFmt>
        <c:idx val="11"/>
        <c:spPr>
          <a:solidFill>
            <a:schemeClr val="accent6">
              <a:tint val="90000"/>
            </a:schemeClr>
          </a:solidFill>
          <a:ln w="25400">
            <a:solidFill>
              <a:schemeClr val="lt1"/>
            </a:solidFill>
          </a:ln>
          <a:effectLst/>
          <a:sp3d contourW="25400">
            <a:contourClr>
              <a:schemeClr val="lt1"/>
            </a:contourClr>
          </a:sp3d>
        </c:spPr>
      </c:pivotFmt>
      <c:pivotFmt>
        <c:idx val="12"/>
        <c:spPr>
          <a:solidFill>
            <a:schemeClr val="accent6">
              <a:shade val="76000"/>
            </a:schemeClr>
          </a:solidFill>
          <a:ln w="25400">
            <a:solidFill>
              <a:schemeClr val="lt1"/>
            </a:solidFill>
          </a:ln>
          <a:effectLst/>
          <a:sp3d contourW="25400">
            <a:contourClr>
              <a:schemeClr val="lt1"/>
            </a:contourClr>
          </a:sp3d>
        </c:spPr>
      </c:pivotFmt>
      <c:pivotFmt>
        <c:idx val="13"/>
        <c:spPr>
          <a:solidFill>
            <a:schemeClr val="accent6">
              <a:shade val="53000"/>
            </a:schemeClr>
          </a:solidFill>
          <a:ln w="25400">
            <a:solidFill>
              <a:schemeClr val="lt1"/>
            </a:solidFill>
          </a:ln>
          <a:effectLst/>
          <a:sp3d contourW="25400">
            <a:contourClr>
              <a:schemeClr val="lt1"/>
            </a:contourClr>
          </a:sp3d>
        </c:spPr>
      </c:pivotFmt>
      <c:pivotFmt>
        <c:idx val="14"/>
        <c:spPr>
          <a:solidFill>
            <a:schemeClr val="accent6">
              <a:shade val="50000"/>
            </a:schemeClr>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2807350958657876"/>
          <c:w val="0.6630422541536769"/>
          <c:h val="0.82812365266879362"/>
        </c:manualLayout>
      </c:layout>
      <c:pie3DChart>
        <c:varyColors val="1"/>
        <c:ser>
          <c:idx val="0"/>
          <c:order val="0"/>
          <c:tx>
            <c:strRef>
              <c:f>ALUMNOS!$C$17</c:f>
              <c:strCache>
                <c:ptCount val="1"/>
                <c:pt idx="0">
                  <c:v>Total</c:v>
                </c:pt>
              </c:strCache>
            </c:strRef>
          </c:tx>
          <c:dPt>
            <c:idx val="0"/>
            <c:bubble3D val="0"/>
            <c:spPr>
              <a:solidFill>
                <a:schemeClr val="accent6">
                  <a:tint val="54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E2FD-4ACC-8B72-7CFB64694514}"/>
              </c:ext>
            </c:extLst>
          </c:dPt>
          <c:dPt>
            <c:idx val="1"/>
            <c:bubble3D val="0"/>
            <c:spPr>
              <a:solidFill>
                <a:schemeClr val="accent6">
                  <a:tint val="77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E2FD-4ACC-8B72-7CFB64694514}"/>
              </c:ext>
            </c:extLst>
          </c:dPt>
          <c:dPt>
            <c:idx val="2"/>
            <c:bubble3D val="0"/>
            <c:spPr>
              <a:solidFill>
                <a:schemeClr val="accent6">
                  <a:tint val="9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E2FD-4ACC-8B72-7CFB64694514}"/>
              </c:ext>
            </c:extLst>
          </c:dPt>
          <c:dPt>
            <c:idx val="3"/>
            <c:bubble3D val="0"/>
            <c:spPr>
              <a:solidFill>
                <a:schemeClr val="accent6">
                  <a:shade val="76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E2FD-4ACC-8B72-7CFB64694514}"/>
              </c:ext>
            </c:extLst>
          </c:dPt>
          <c:dPt>
            <c:idx val="4"/>
            <c:bubble3D val="0"/>
            <c:spPr>
              <a:solidFill>
                <a:schemeClr val="accent6">
                  <a:shade val="53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E2FD-4ACC-8B72-7CFB64694514}"/>
              </c:ext>
            </c:extLst>
          </c:dPt>
          <c:dPt>
            <c:idx val="5"/>
            <c:bubble3D val="0"/>
            <c:spPr>
              <a:solidFill>
                <a:schemeClr val="accent6">
                  <a:shade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CB52-44A1-9A0A-354EE5B543F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ALUMNOS!$B$18:$B$24</c:f>
              <c:strCache>
                <c:ptCount val="6"/>
                <c:pt idx="0">
                  <c:v>ARTE Y HUMANIDADES</c:v>
                </c:pt>
                <c:pt idx="1">
                  <c:v>CC DE LA SALUD</c:v>
                </c:pt>
                <c:pt idx="2">
                  <c:v>CC EXPERIMENTALES</c:v>
                </c:pt>
                <c:pt idx="3">
                  <c:v>CC SOCIALES Y JURÍDICAS</c:v>
                </c:pt>
                <c:pt idx="4">
                  <c:v>INGENIERÍA Y ARQUITECTURA</c:v>
                </c:pt>
                <c:pt idx="5">
                  <c:v>(en blanco)</c:v>
                </c:pt>
              </c:strCache>
            </c:strRef>
          </c:cat>
          <c:val>
            <c:numRef>
              <c:f>ALUMNOS!$C$18:$C$24</c:f>
              <c:numCache>
                <c:formatCode>0%</c:formatCode>
                <c:ptCount val="6"/>
                <c:pt idx="0">
                  <c:v>9.6892138939670927E-2</c:v>
                </c:pt>
                <c:pt idx="1">
                  <c:v>0.28945764777574651</c:v>
                </c:pt>
                <c:pt idx="2">
                  <c:v>1.2797074954296161E-2</c:v>
                </c:pt>
                <c:pt idx="3">
                  <c:v>0.58318098720292499</c:v>
                </c:pt>
                <c:pt idx="4">
                  <c:v>1.7672151127361365E-2</c:v>
                </c:pt>
                <c:pt idx="5">
                  <c:v>0</c:v>
                </c:pt>
              </c:numCache>
            </c:numRef>
          </c:val>
          <c:extLst>
            <c:ext xmlns:c16="http://schemas.microsoft.com/office/drawing/2014/chart" uri="{C3380CC4-5D6E-409C-BE32-E72D297353CC}">
              <c16:uniqueId val="{0000000A-E2FD-4ACC-8B72-7CFB64694514}"/>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6741964416242251"/>
          <c:y val="0.14183282118416204"/>
          <c:w val="0.32580347400585818"/>
          <c:h val="0.7656564785563664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10.xml><?xml version="1.0" encoding="utf-8"?>
<cs:colorStyle xmlns:cs="http://schemas.microsoft.com/office/drawing/2012/chartStyle" xmlns:a="http://schemas.openxmlformats.org/drawingml/2006/main" meth="withinLinearReversed" id="26">
  <a:schemeClr val="accent6"/>
</cs:colorStyle>
</file>

<file path=xl/charts/colors11.xml><?xml version="1.0" encoding="utf-8"?>
<cs:colorStyle xmlns:cs="http://schemas.microsoft.com/office/drawing/2012/chartStyle" xmlns:a="http://schemas.openxmlformats.org/drawingml/2006/main" meth="withinLinearReversed" id="26">
  <a:schemeClr val="accent6"/>
</cs:colorStyle>
</file>

<file path=xl/charts/colors12.xml><?xml version="1.0" encoding="utf-8"?>
<cs:colorStyle xmlns:cs="http://schemas.microsoft.com/office/drawing/2012/chartStyle" xmlns:a="http://schemas.openxmlformats.org/drawingml/2006/main" meth="withinLinearReversed" id="26">
  <a:schemeClr val="accent6"/>
</cs:colorStyle>
</file>

<file path=xl/charts/colors13.xml><?xml version="1.0" encoding="utf-8"?>
<cs:colorStyle xmlns:cs="http://schemas.microsoft.com/office/drawing/2012/chartStyle" xmlns:a="http://schemas.openxmlformats.org/drawingml/2006/main" meth="withinLinearReversed" id="26">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Reversed" id="26">
  <a:schemeClr val="accent6"/>
</cs:colorStyle>
</file>

<file path=xl/charts/colors16.xml><?xml version="1.0" encoding="utf-8"?>
<cs:colorStyle xmlns:cs="http://schemas.microsoft.com/office/drawing/2012/chartStyle" xmlns:a="http://schemas.openxmlformats.org/drawingml/2006/main" meth="withinLinearReversed" id="26">
  <a:schemeClr val="accent6"/>
</cs:colorStyle>
</file>

<file path=xl/charts/colors17.xml><?xml version="1.0" encoding="utf-8"?>
<cs:colorStyle xmlns:cs="http://schemas.microsoft.com/office/drawing/2012/chartStyle" xmlns:a="http://schemas.openxmlformats.org/drawingml/2006/main" meth="withinLinearReversed" id="26">
  <a:schemeClr val="accent6"/>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withinLinearReversed" id="26">
  <a:schemeClr val="accent6"/>
</cs:colorStyle>
</file>

<file path=xl/charts/colors21.xml><?xml version="1.0" encoding="utf-8"?>
<cs:colorStyle xmlns:cs="http://schemas.microsoft.com/office/drawing/2012/chartStyle" xmlns:a="http://schemas.openxmlformats.org/drawingml/2006/main" meth="withinLinearReversed" id="26">
  <a:schemeClr val="accent6"/>
</cs:colorStyle>
</file>

<file path=xl/charts/colors22.xml><?xml version="1.0" encoding="utf-8"?>
<cs:colorStyle xmlns:cs="http://schemas.microsoft.com/office/drawing/2012/chartStyle" xmlns:a="http://schemas.openxmlformats.org/drawingml/2006/main" meth="withinLinearReversed" id="26">
  <a:schemeClr val="accent6"/>
</cs:colorStyle>
</file>

<file path=xl/charts/colors23.xml><?xml version="1.0" encoding="utf-8"?>
<cs:colorStyle xmlns:cs="http://schemas.microsoft.com/office/drawing/2012/chartStyle" xmlns:a="http://schemas.openxmlformats.org/drawingml/2006/main" meth="withinLinearReversed" id="26">
  <a:schemeClr val="accent6"/>
</cs:colorStyle>
</file>

<file path=xl/charts/colors24.xml><?xml version="1.0" encoding="utf-8"?>
<cs:colorStyle xmlns:cs="http://schemas.microsoft.com/office/drawing/2012/chartStyle" xmlns:a="http://schemas.openxmlformats.org/drawingml/2006/main" meth="withinLinearReversed" id="26">
  <a:schemeClr val="accent6"/>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withinLinearReversed" id="26">
  <a:schemeClr val="accent6"/>
</cs:colorStyle>
</file>

<file path=xl/charts/colors7.xml><?xml version="1.0" encoding="utf-8"?>
<cs:colorStyle xmlns:cs="http://schemas.microsoft.com/office/drawing/2012/chartStyle" xmlns:a="http://schemas.openxmlformats.org/drawingml/2006/main" meth="withinLinearReversed" id="26">
  <a:schemeClr val="accent6"/>
</cs:colorStyle>
</file>

<file path=xl/charts/colors8.xml><?xml version="1.0" encoding="utf-8"?>
<cs:colorStyle xmlns:cs="http://schemas.microsoft.com/office/drawing/2012/chartStyle" xmlns:a="http://schemas.openxmlformats.org/drawingml/2006/main" meth="withinLinearReversed" id="26">
  <a:schemeClr val="accent6"/>
</cs:colorStyle>
</file>

<file path=xl/charts/colors9.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0</xdr:col>
      <xdr:colOff>319315</xdr:colOff>
      <xdr:row>9</xdr:row>
      <xdr:rowOff>3968</xdr:rowOff>
    </xdr:from>
    <xdr:to>
      <xdr:col>3</xdr:col>
      <xdr:colOff>707572</xdr:colOff>
      <xdr:row>24</xdr:row>
      <xdr:rowOff>81643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773225</xdr:colOff>
      <xdr:row>35</xdr:row>
      <xdr:rowOff>8845</xdr:rowOff>
    </xdr:from>
    <xdr:to>
      <xdr:col>11</xdr:col>
      <xdr:colOff>656165</xdr:colOff>
      <xdr:row>47</xdr:row>
      <xdr:rowOff>57830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278948</xdr:colOff>
      <xdr:row>25</xdr:row>
      <xdr:rowOff>0</xdr:rowOff>
    </xdr:from>
    <xdr:to>
      <xdr:col>4</xdr:col>
      <xdr:colOff>190500</xdr:colOff>
      <xdr:row>47</xdr:row>
      <xdr:rowOff>23812</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782412</xdr:colOff>
      <xdr:row>25</xdr:row>
      <xdr:rowOff>12114</xdr:rowOff>
    </xdr:from>
    <xdr:to>
      <xdr:col>11</xdr:col>
      <xdr:colOff>738188</xdr:colOff>
      <xdr:row>34</xdr:row>
      <xdr:rowOff>71437</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32656</xdr:colOff>
      <xdr:row>7</xdr:row>
      <xdr:rowOff>64358</xdr:rowOff>
    </xdr:from>
    <xdr:to>
      <xdr:col>11</xdr:col>
      <xdr:colOff>720811</xdr:colOff>
      <xdr:row>15</xdr:row>
      <xdr:rowOff>25743</xdr:rowOff>
    </xdr:to>
    <mc:AlternateContent xmlns:mc="http://schemas.openxmlformats.org/markup-compatibility/2006" xmlns:a14="http://schemas.microsoft.com/office/drawing/2010/main">
      <mc:Choice Requires="a14">
        <xdr:graphicFrame macro="">
          <xdr:nvGraphicFramePr>
            <xdr:cNvPr id="12" name="AÑO"/>
            <xdr:cNvGraphicFramePr/>
          </xdr:nvGraphicFramePr>
          <xdr:xfrm>
            <a:off x="0" y="0"/>
            <a:ext cx="0" cy="0"/>
          </xdr:xfrm>
          <a:graphic>
            <a:graphicData uri="http://schemas.microsoft.com/office/drawing/2010/slicer">
              <sle:slicer xmlns:sle="http://schemas.microsoft.com/office/drawing/2010/slicer" name="AÑO"/>
            </a:graphicData>
          </a:graphic>
        </xdr:graphicFrame>
      </mc:Choice>
      <mc:Fallback xmlns="">
        <xdr:sp macro="" textlink="">
          <xdr:nvSpPr>
            <xdr:cNvPr id="0" name=""/>
            <xdr:cNvSpPr>
              <a:spLocks noTextEdit="1"/>
            </xdr:cNvSpPr>
          </xdr:nvSpPr>
          <xdr:spPr>
            <a:xfrm>
              <a:off x="8128906" y="1064483"/>
              <a:ext cx="1497780" cy="115201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3</xdr:col>
      <xdr:colOff>641480</xdr:colOff>
      <xdr:row>9</xdr:row>
      <xdr:rowOff>64587</xdr:rowOff>
    </xdr:from>
    <xdr:to>
      <xdr:col>7</xdr:col>
      <xdr:colOff>390761</xdr:colOff>
      <xdr:row>25</xdr:row>
      <xdr:rowOff>68035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73479</xdr:colOff>
      <xdr:row>7</xdr:row>
      <xdr:rowOff>57150</xdr:rowOff>
    </xdr:from>
    <xdr:to>
      <xdr:col>11</xdr:col>
      <xdr:colOff>723900</xdr:colOff>
      <xdr:row>23</xdr:row>
      <xdr:rowOff>111174</xdr:rowOff>
    </xdr:to>
    <xdr:grpSp>
      <xdr:nvGrpSpPr>
        <xdr:cNvPr id="4" name="Grupo 3"/>
        <xdr:cNvGrpSpPr/>
      </xdr:nvGrpSpPr>
      <xdr:grpSpPr>
        <a:xfrm>
          <a:off x="6169479" y="990600"/>
          <a:ext cx="2936421" cy="2251124"/>
          <a:chOff x="6423479" y="946150"/>
          <a:chExt cx="3031671" cy="2165399"/>
        </a:xfrm>
      </xdr:grpSpPr>
      <mc:AlternateContent xmlns:mc="http://schemas.openxmlformats.org/markup-compatibility/2006" xmlns:a14="http://schemas.microsoft.com/office/drawing/2010/main">
        <mc:Choice Requires="a14">
          <xdr:graphicFrame macro="">
            <xdr:nvGraphicFramePr>
              <xdr:cNvPr id="11" name="SEDE"/>
              <xdr:cNvGraphicFramePr/>
            </xdr:nvGraphicFramePr>
            <xdr:xfrm>
              <a:off x="6426200" y="2061605"/>
              <a:ext cx="1470540" cy="1049944"/>
            </xdr:xfrm>
            <a:graphic>
              <a:graphicData uri="http://schemas.microsoft.com/office/drawing/2010/slicer">
                <sle:slicer xmlns:sle="http://schemas.microsoft.com/office/drawing/2010/slicer" name="SEDE"/>
              </a:graphicData>
            </a:graphic>
          </xdr:graphicFrame>
        </mc:Choice>
        <mc:Fallback xmlns="">
          <xdr:sp macro="" textlink="">
            <xdr:nvSpPr>
              <xdr:cNvPr id="0" name=""/>
              <xdr:cNvSpPr>
                <a:spLocks noTextEdit="1"/>
              </xdr:cNvSpPr>
            </xdr:nvSpPr>
            <xdr:spPr>
              <a:xfrm>
                <a:off x="6553243" y="2287217"/>
                <a:ext cx="1493641" cy="1157707"/>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mc:AlternateContent xmlns:mc="http://schemas.openxmlformats.org/markup-compatibility/2006" xmlns:a14="http://schemas.microsoft.com/office/drawing/2010/main">
        <mc:Choice Requires="a14">
          <xdr:graphicFrame macro="">
            <xdr:nvGraphicFramePr>
              <xdr:cNvPr id="13" name="PROGRAMA"/>
              <xdr:cNvGraphicFramePr/>
            </xdr:nvGraphicFramePr>
            <xdr:xfrm>
              <a:off x="6423479" y="946150"/>
              <a:ext cx="1463221" cy="1057274"/>
            </xdr:xfrm>
            <a:graphic>
              <a:graphicData uri="http://schemas.microsoft.com/office/drawing/2010/slicer">
                <sle:slicer xmlns:sle="http://schemas.microsoft.com/office/drawing/2010/slicer" name="PROGRAMA"/>
              </a:graphicData>
            </a:graphic>
          </xdr:graphicFrame>
        </mc:Choice>
        <mc:Fallback xmlns="">
          <xdr:sp macro="" textlink="">
            <xdr:nvSpPr>
              <xdr:cNvPr id="0" name=""/>
              <xdr:cNvSpPr>
                <a:spLocks noTextEdit="1"/>
              </xdr:cNvSpPr>
            </xdr:nvSpPr>
            <xdr:spPr>
              <a:xfrm>
                <a:off x="6550479" y="1057275"/>
                <a:ext cx="1486207" cy="1165789"/>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mc:AlternateContent xmlns:mc="http://schemas.openxmlformats.org/markup-compatibility/2006" xmlns:a14="http://schemas.microsoft.com/office/drawing/2010/main">
        <mc:Choice Requires="a14">
          <xdr:graphicFrame macro="">
            <xdr:nvGraphicFramePr>
              <xdr:cNvPr id="18" name="ÁREA DE CONOCIMIENTO" title="ÁREA"/>
              <xdr:cNvGraphicFramePr/>
            </xdr:nvGraphicFramePr>
            <xdr:xfrm>
              <a:off x="7969679" y="2068041"/>
              <a:ext cx="1485471" cy="1041192"/>
            </xdr:xfrm>
            <a:graphic>
              <a:graphicData uri="http://schemas.microsoft.com/office/drawing/2010/slicer">
                <sle:slicer xmlns:sle="http://schemas.microsoft.com/office/drawing/2010/slicer" name="ÁREA DE CONOCIMIENTO"/>
              </a:graphicData>
            </a:graphic>
          </xdr:graphicFrame>
        </mc:Choice>
        <mc:Fallback xmlns="">
          <xdr:sp macro="" textlink="">
            <xdr:nvSpPr>
              <xdr:cNvPr id="0" name=""/>
              <xdr:cNvSpPr>
                <a:spLocks noTextEdit="1"/>
              </xdr:cNvSpPr>
            </xdr:nvSpPr>
            <xdr:spPr>
              <a:xfrm>
                <a:off x="8120969" y="2294313"/>
                <a:ext cx="1508806" cy="1148057"/>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grpSp>
    <xdr:clientData/>
  </xdr:twoCellAnchor>
  <xdr:twoCellAnchor>
    <xdr:from>
      <xdr:col>0</xdr:col>
      <xdr:colOff>474267</xdr:colOff>
      <xdr:row>1</xdr:row>
      <xdr:rowOff>7895</xdr:rowOff>
    </xdr:from>
    <xdr:to>
      <xdr:col>1</xdr:col>
      <xdr:colOff>787798</xdr:colOff>
      <xdr:row>9</xdr:row>
      <xdr:rowOff>53578</xdr:rowOff>
    </xdr:to>
    <xdr:grpSp>
      <xdr:nvGrpSpPr>
        <xdr:cNvPr id="20" name="Grupo 19"/>
        <xdr:cNvGrpSpPr/>
      </xdr:nvGrpSpPr>
      <xdr:grpSpPr>
        <a:xfrm>
          <a:off x="474267" y="141245"/>
          <a:ext cx="1050131" cy="1093433"/>
          <a:chOff x="555625" y="97192"/>
          <a:chExt cx="1111250" cy="1063667"/>
        </a:xfrm>
      </xdr:grpSpPr>
      <xdr:sp macro="" textlink="">
        <xdr:nvSpPr>
          <xdr:cNvPr id="17" name="CuadroTexto 16"/>
          <xdr:cNvSpPr txBox="1"/>
        </xdr:nvSpPr>
        <xdr:spPr>
          <a:xfrm>
            <a:off x="555625" y="97192"/>
            <a:ext cx="1111250" cy="106366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pic>
        <xdr:nvPicPr>
          <xdr:cNvPr id="19" name="Imagen 1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39537" y="183413"/>
            <a:ext cx="934301" cy="940991"/>
          </a:xfrm>
          <a:prstGeom prst="rect">
            <a:avLst/>
          </a:prstGeom>
        </xdr:spPr>
      </xdr:pic>
    </xdr:grpSp>
    <xdr:clientData/>
  </xdr:twoCellAnchor>
  <xdr:twoCellAnchor>
    <xdr:from>
      <xdr:col>12</xdr:col>
      <xdr:colOff>297259</xdr:colOff>
      <xdr:row>0</xdr:row>
      <xdr:rowOff>120610</xdr:rowOff>
    </xdr:from>
    <xdr:to>
      <xdr:col>13</xdr:col>
      <xdr:colOff>610791</xdr:colOff>
      <xdr:row>9</xdr:row>
      <xdr:rowOff>47229</xdr:rowOff>
    </xdr:to>
    <xdr:grpSp>
      <xdr:nvGrpSpPr>
        <xdr:cNvPr id="21" name="Grupo 20"/>
        <xdr:cNvGrpSpPr/>
      </xdr:nvGrpSpPr>
      <xdr:grpSpPr>
        <a:xfrm>
          <a:off x="9441259" y="120610"/>
          <a:ext cx="1075532" cy="1107719"/>
          <a:chOff x="555625" y="97192"/>
          <a:chExt cx="1111250" cy="1063667"/>
        </a:xfrm>
      </xdr:grpSpPr>
      <xdr:sp macro="" textlink="">
        <xdr:nvSpPr>
          <xdr:cNvPr id="22" name="CuadroTexto 21"/>
          <xdr:cNvSpPr txBox="1"/>
        </xdr:nvSpPr>
        <xdr:spPr>
          <a:xfrm>
            <a:off x="555625" y="97192"/>
            <a:ext cx="1111250" cy="106366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pic>
        <xdr:nvPicPr>
          <xdr:cNvPr id="23" name="Imagen 2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39537" y="183413"/>
            <a:ext cx="934301" cy="940991"/>
          </a:xfrm>
          <a:prstGeom prst="rect">
            <a:avLst/>
          </a:prstGeom>
        </xdr:spPr>
      </xdr:pic>
    </xdr:grpSp>
    <xdr:clientData/>
  </xdr:twoCellAnchor>
  <xdr:twoCellAnchor>
    <xdr:from>
      <xdr:col>11</xdr:col>
      <xdr:colOff>771127</xdr:colOff>
      <xdr:row>22</xdr:row>
      <xdr:rowOff>52388</xdr:rowOff>
    </xdr:from>
    <xdr:to>
      <xdr:col>16</xdr:col>
      <xdr:colOff>285750</xdr:colOff>
      <xdr:row>36</xdr:row>
      <xdr:rowOff>90488</xdr:rowOff>
    </xdr:to>
    <xdr:graphicFrame macro="">
      <xdr:nvGraphicFramePr>
        <xdr:cNvPr id="24"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137224</xdr:colOff>
      <xdr:row>35</xdr:row>
      <xdr:rowOff>19051</xdr:rowOff>
    </xdr:from>
    <xdr:to>
      <xdr:col>22</xdr:col>
      <xdr:colOff>400050</xdr:colOff>
      <xdr:row>47</xdr:row>
      <xdr:rowOff>0</xdr:rowOff>
    </xdr:to>
    <xdr:graphicFrame macro="">
      <xdr:nvGraphicFramePr>
        <xdr:cNvPr id="26"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217715</xdr:colOff>
      <xdr:row>20</xdr:row>
      <xdr:rowOff>41275</xdr:rowOff>
    </xdr:from>
    <xdr:to>
      <xdr:col>22</xdr:col>
      <xdr:colOff>721179</xdr:colOff>
      <xdr:row>35</xdr:row>
      <xdr:rowOff>108856</xdr:rowOff>
    </xdr:to>
    <xdr:graphicFrame macro="">
      <xdr:nvGraphicFramePr>
        <xdr:cNvPr id="27"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14</xdr:col>
      <xdr:colOff>26193</xdr:colOff>
      <xdr:row>11</xdr:row>
      <xdr:rowOff>27215</xdr:rowOff>
    </xdr:from>
    <xdr:to>
      <xdr:col>15</xdr:col>
      <xdr:colOff>333376</xdr:colOff>
      <xdr:row>19</xdr:row>
      <xdr:rowOff>100693</xdr:rowOff>
    </xdr:to>
    <mc:AlternateContent xmlns:mc="http://schemas.openxmlformats.org/markup-compatibility/2006" xmlns:a14="http://schemas.microsoft.com/office/drawing/2010/main">
      <mc:Choice Requires="a14">
        <xdr:graphicFrame macro="">
          <xdr:nvGraphicFramePr>
            <xdr:cNvPr id="28" name="AÑO 1"/>
            <xdr:cNvGraphicFramePr/>
          </xdr:nvGraphicFramePr>
          <xdr:xfrm>
            <a:off x="0" y="0"/>
            <a:ext cx="0" cy="0"/>
          </xdr:xfrm>
          <a:graphic>
            <a:graphicData uri="http://schemas.microsoft.com/office/drawing/2010/slicer">
              <sle:slicer xmlns:sle="http://schemas.microsoft.com/office/drawing/2010/slicer" name="AÑO 1"/>
            </a:graphicData>
          </a:graphic>
        </xdr:graphicFrame>
      </mc:Choice>
      <mc:Fallback xmlns="">
        <xdr:sp macro="" textlink="">
          <xdr:nvSpPr>
            <xdr:cNvPr id="0" name=""/>
            <xdr:cNvSpPr>
              <a:spLocks noTextEdit="1"/>
            </xdr:cNvSpPr>
          </xdr:nvSpPr>
          <xdr:spPr>
            <a:xfrm>
              <a:off x="11360943" y="1646465"/>
              <a:ext cx="1116808" cy="1216478"/>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24</xdr:col>
      <xdr:colOff>209551</xdr:colOff>
      <xdr:row>0</xdr:row>
      <xdr:rowOff>114300</xdr:rowOff>
    </xdr:from>
    <xdr:to>
      <xdr:col>25</xdr:col>
      <xdr:colOff>523083</xdr:colOff>
      <xdr:row>9</xdr:row>
      <xdr:rowOff>50444</xdr:rowOff>
    </xdr:to>
    <xdr:grpSp>
      <xdr:nvGrpSpPr>
        <xdr:cNvPr id="35" name="Grupo 34"/>
        <xdr:cNvGrpSpPr/>
      </xdr:nvGrpSpPr>
      <xdr:grpSpPr>
        <a:xfrm>
          <a:off x="18884901" y="114300"/>
          <a:ext cx="1075532" cy="1117244"/>
          <a:chOff x="532065" y="54915"/>
          <a:chExt cx="1111250" cy="1063667"/>
        </a:xfrm>
      </xdr:grpSpPr>
      <xdr:sp macro="" textlink="">
        <xdr:nvSpPr>
          <xdr:cNvPr id="36" name="CuadroTexto 35"/>
          <xdr:cNvSpPr txBox="1"/>
        </xdr:nvSpPr>
        <xdr:spPr>
          <a:xfrm>
            <a:off x="532065" y="54915"/>
            <a:ext cx="1111250" cy="1063667"/>
          </a:xfrm>
          <a:prstGeom prst="rect">
            <a:avLst/>
          </a:prstGeom>
          <a:solidFill>
            <a:sysClr val="window" lastClr="FFFFFF"/>
          </a:solidFill>
          <a:ln w="9525" cmpd="sng">
            <a:solidFill>
              <a:srgbClr val="00B05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pic>
        <xdr:nvPicPr>
          <xdr:cNvPr id="37" name="Imagen 3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15978" y="141135"/>
            <a:ext cx="934301" cy="940991"/>
          </a:xfrm>
          <a:prstGeom prst="rect">
            <a:avLst/>
          </a:prstGeom>
        </xdr:spPr>
      </xdr:pic>
    </xdr:grpSp>
    <xdr:clientData/>
  </xdr:twoCellAnchor>
  <xdr:twoCellAnchor>
    <xdr:from>
      <xdr:col>8</xdr:col>
      <xdr:colOff>381000</xdr:colOff>
      <xdr:row>5</xdr:row>
      <xdr:rowOff>19050</xdr:rowOff>
    </xdr:from>
    <xdr:to>
      <xdr:col>11</xdr:col>
      <xdr:colOff>438150</xdr:colOff>
      <xdr:row>7</xdr:row>
      <xdr:rowOff>38100</xdr:rowOff>
    </xdr:to>
    <xdr:sp macro="" textlink="">
      <xdr:nvSpPr>
        <xdr:cNvPr id="3" name="CuadroTexto 2"/>
        <xdr:cNvSpPr txBox="1"/>
      </xdr:nvSpPr>
      <xdr:spPr>
        <a:xfrm>
          <a:off x="6781800" y="685800"/>
          <a:ext cx="24574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u="sng">
              <a:solidFill>
                <a:sysClr val="windowText" lastClr="000000"/>
              </a:solidFill>
            </a:rPr>
            <a:t>CUADRO DE MANDOS</a:t>
          </a:r>
        </a:p>
      </xdr:txBody>
    </xdr:sp>
    <xdr:clientData/>
  </xdr:twoCellAnchor>
  <xdr:twoCellAnchor editAs="oneCell">
    <xdr:from>
      <xdr:col>12</xdr:col>
      <xdr:colOff>122465</xdr:colOff>
      <xdr:row>11</xdr:row>
      <xdr:rowOff>13608</xdr:rowOff>
    </xdr:from>
    <xdr:to>
      <xdr:col>13</xdr:col>
      <xdr:colOff>718936</xdr:colOff>
      <xdr:row>19</xdr:row>
      <xdr:rowOff>81643</xdr:rowOff>
    </xdr:to>
    <mc:AlternateContent xmlns:mc="http://schemas.openxmlformats.org/markup-compatibility/2006" xmlns:a14="http://schemas.microsoft.com/office/drawing/2010/main">
      <mc:Choice Requires="a14">
        <xdr:graphicFrame macro="">
          <xdr:nvGraphicFramePr>
            <xdr:cNvPr id="40" name="ÁREA DE CONOCIMIENTO 1" title="ÁREA"/>
            <xdr:cNvGraphicFramePr/>
          </xdr:nvGraphicFramePr>
          <xdr:xfrm>
            <a:off x="0" y="0"/>
            <a:ext cx="0" cy="0"/>
          </xdr:xfrm>
          <a:graphic>
            <a:graphicData uri="http://schemas.microsoft.com/office/drawing/2010/slicer">
              <sle:slicer xmlns:sle="http://schemas.microsoft.com/office/drawing/2010/slicer" name="ÁREA DE CONOCIMIENTO 1"/>
            </a:graphicData>
          </a:graphic>
        </xdr:graphicFrame>
      </mc:Choice>
      <mc:Fallback xmlns="">
        <xdr:sp macro="" textlink="">
          <xdr:nvSpPr>
            <xdr:cNvPr id="0" name=""/>
            <xdr:cNvSpPr>
              <a:spLocks noTextEdit="1"/>
            </xdr:cNvSpPr>
          </xdr:nvSpPr>
          <xdr:spPr>
            <a:xfrm>
              <a:off x="9837965" y="1632858"/>
              <a:ext cx="1406096" cy="1211035"/>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19</xdr:col>
      <xdr:colOff>108857</xdr:colOff>
      <xdr:row>8</xdr:row>
      <xdr:rowOff>27215</xdr:rowOff>
    </xdr:from>
    <xdr:to>
      <xdr:col>22</xdr:col>
      <xdr:colOff>734785</xdr:colOff>
      <xdr:row>22</xdr:row>
      <xdr:rowOff>40822</xdr:rowOff>
    </xdr:to>
    <xdr:graphicFrame macro="">
      <xdr:nvGraphicFramePr>
        <xdr:cNvPr id="41" name="Gráfico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35</xdr:row>
      <xdr:rowOff>1</xdr:rowOff>
    </xdr:from>
    <xdr:to>
      <xdr:col>35</xdr:col>
      <xdr:colOff>587373</xdr:colOff>
      <xdr:row>47</xdr:row>
      <xdr:rowOff>23813</xdr:rowOff>
    </xdr:to>
    <xdr:graphicFrame macro="">
      <xdr:nvGraphicFramePr>
        <xdr:cNvPr id="43"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29</xdr:col>
      <xdr:colOff>261937</xdr:colOff>
      <xdr:row>10</xdr:row>
      <xdr:rowOff>63499</xdr:rowOff>
    </xdr:from>
    <xdr:to>
      <xdr:col>34</xdr:col>
      <xdr:colOff>238125</xdr:colOff>
      <xdr:row>31</xdr:row>
      <xdr:rowOff>95249</xdr:rowOff>
    </xdr:to>
    <xdr:graphicFrame macro="">
      <xdr:nvGraphicFramePr>
        <xdr:cNvPr id="44" name="Grá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23</xdr:col>
      <xdr:colOff>762000</xdr:colOff>
      <xdr:row>10</xdr:row>
      <xdr:rowOff>111125</xdr:rowOff>
    </xdr:from>
    <xdr:to>
      <xdr:col>29</xdr:col>
      <xdr:colOff>523875</xdr:colOff>
      <xdr:row>33</xdr:row>
      <xdr:rowOff>79375</xdr:rowOff>
    </xdr:to>
    <xdr:graphicFrame macro="">
      <xdr:nvGraphicFramePr>
        <xdr:cNvPr id="45" name="Gráfico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34</xdr:col>
      <xdr:colOff>261937</xdr:colOff>
      <xdr:row>6</xdr:row>
      <xdr:rowOff>119063</xdr:rowOff>
    </xdr:from>
    <xdr:to>
      <xdr:col>35</xdr:col>
      <xdr:colOff>476250</xdr:colOff>
      <xdr:row>15</xdr:row>
      <xdr:rowOff>0</xdr:rowOff>
    </xdr:to>
    <mc:AlternateContent xmlns:mc="http://schemas.openxmlformats.org/markup-compatibility/2006" xmlns:a14="http://schemas.microsoft.com/office/drawing/2010/main">
      <mc:Choice Requires="a14">
        <xdr:graphicFrame macro="">
          <xdr:nvGraphicFramePr>
            <xdr:cNvPr id="54" name="AÑO 2"/>
            <xdr:cNvGraphicFramePr/>
          </xdr:nvGraphicFramePr>
          <xdr:xfrm>
            <a:off x="0" y="0"/>
            <a:ext cx="0" cy="0"/>
          </xdr:xfrm>
          <a:graphic>
            <a:graphicData uri="http://schemas.microsoft.com/office/drawing/2010/slicer">
              <sle:slicer xmlns:sle="http://schemas.microsoft.com/office/drawing/2010/slicer" name="AÑO 2"/>
            </a:graphicData>
          </a:graphic>
        </xdr:graphicFrame>
      </mc:Choice>
      <mc:Fallback xmlns="">
        <xdr:sp macro="" textlink="">
          <xdr:nvSpPr>
            <xdr:cNvPr id="0" name=""/>
            <xdr:cNvSpPr>
              <a:spLocks noTextEdit="1"/>
            </xdr:cNvSpPr>
          </xdr:nvSpPr>
          <xdr:spPr>
            <a:xfrm>
              <a:off x="28122562" y="976313"/>
              <a:ext cx="1023938" cy="1214437"/>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34</xdr:col>
      <xdr:colOff>257175</xdr:colOff>
      <xdr:row>17</xdr:row>
      <xdr:rowOff>42862</xdr:rowOff>
    </xdr:from>
    <xdr:to>
      <xdr:col>35</xdr:col>
      <xdr:colOff>690562</xdr:colOff>
      <xdr:row>27</xdr:row>
      <xdr:rowOff>-1</xdr:rowOff>
    </xdr:to>
    <mc:AlternateContent xmlns:mc="http://schemas.openxmlformats.org/markup-compatibility/2006" xmlns:a14="http://schemas.microsoft.com/office/drawing/2010/main">
      <mc:Choice Requires="a14">
        <xdr:graphicFrame macro="">
          <xdr:nvGraphicFramePr>
            <xdr:cNvPr id="7" name="SEDE 1"/>
            <xdr:cNvGraphicFramePr/>
          </xdr:nvGraphicFramePr>
          <xdr:xfrm>
            <a:off x="0" y="0"/>
            <a:ext cx="0" cy="0"/>
          </xdr:xfrm>
          <a:graphic>
            <a:graphicData uri="http://schemas.microsoft.com/office/drawing/2010/slicer">
              <sle:slicer xmlns:sle="http://schemas.microsoft.com/office/drawing/2010/slicer" name="SEDE 1"/>
            </a:graphicData>
          </a:graphic>
        </xdr:graphicFrame>
      </mc:Choice>
      <mc:Fallback xmlns="">
        <xdr:sp macro="" textlink="">
          <xdr:nvSpPr>
            <xdr:cNvPr id="0" name=""/>
            <xdr:cNvSpPr>
              <a:spLocks noTextEdit="1"/>
            </xdr:cNvSpPr>
          </xdr:nvSpPr>
          <xdr:spPr>
            <a:xfrm>
              <a:off x="28117800" y="2519362"/>
              <a:ext cx="1243012" cy="1385887"/>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1048819</xdr:colOff>
      <xdr:row>16</xdr:row>
      <xdr:rowOff>27384</xdr:rowOff>
    </xdr:from>
    <xdr:to>
      <xdr:col>9</xdr:col>
      <xdr:colOff>369092</xdr:colOff>
      <xdr:row>31</xdr:row>
      <xdr:rowOff>10702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xdr:colOff>
      <xdr:row>43</xdr:row>
      <xdr:rowOff>79375</xdr:rowOff>
    </xdr:from>
    <xdr:to>
      <xdr:col>23</xdr:col>
      <xdr:colOff>105834</xdr:colOff>
      <xdr:row>56</xdr:row>
      <xdr:rowOff>105833</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412751</xdr:colOff>
      <xdr:row>57</xdr:row>
      <xdr:rowOff>49211</xdr:rowOff>
    </xdr:from>
    <xdr:to>
      <xdr:col>21</xdr:col>
      <xdr:colOff>95251</xdr:colOff>
      <xdr:row>71</xdr:row>
      <xdr:rowOff>95250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53511</xdr:colOff>
      <xdr:row>72</xdr:row>
      <xdr:rowOff>107539</xdr:rowOff>
    </xdr:from>
    <xdr:to>
      <xdr:col>20</xdr:col>
      <xdr:colOff>1507949</xdr:colOff>
      <xdr:row>81</xdr:row>
      <xdr:rowOff>21405</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254000</xdr:colOff>
      <xdr:row>0</xdr:row>
      <xdr:rowOff>231775</xdr:rowOff>
    </xdr:from>
    <xdr:to>
      <xdr:col>7</xdr:col>
      <xdr:colOff>9525</xdr:colOff>
      <xdr:row>12</xdr:row>
      <xdr:rowOff>123825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301625</xdr:colOff>
      <xdr:row>35</xdr:row>
      <xdr:rowOff>152400</xdr:rowOff>
    </xdr:from>
    <xdr:to>
      <xdr:col>16</xdr:col>
      <xdr:colOff>873125</xdr:colOff>
      <xdr:row>45</xdr:row>
      <xdr:rowOff>174625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685800</xdr:colOff>
      <xdr:row>52</xdr:row>
      <xdr:rowOff>58196</xdr:rowOff>
    </xdr:from>
    <xdr:to>
      <xdr:col>9</xdr:col>
      <xdr:colOff>342900</xdr:colOff>
      <xdr:row>71</xdr:row>
      <xdr:rowOff>10467</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972833</xdr:colOff>
      <xdr:row>86</xdr:row>
      <xdr:rowOff>116011</xdr:rowOff>
    </xdr:from>
    <xdr:to>
      <xdr:col>19</xdr:col>
      <xdr:colOff>802668</xdr:colOff>
      <xdr:row>104</xdr:row>
      <xdr:rowOff>21404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84547</xdr:colOff>
      <xdr:row>105</xdr:row>
      <xdr:rowOff>180226</xdr:rowOff>
    </xdr:from>
    <xdr:to>
      <xdr:col>6</xdr:col>
      <xdr:colOff>814440</xdr:colOff>
      <xdr:row>120</xdr:row>
      <xdr:rowOff>33819</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598254</xdr:colOff>
      <xdr:row>115</xdr:row>
      <xdr:rowOff>158822</xdr:rowOff>
    </xdr:from>
    <xdr:to>
      <xdr:col>18</xdr:col>
      <xdr:colOff>1028485</xdr:colOff>
      <xdr:row>130</xdr:row>
      <xdr:rowOff>12415</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10658</xdr:colOff>
      <xdr:row>2</xdr:row>
      <xdr:rowOff>129721</xdr:rowOff>
    </xdr:from>
    <xdr:to>
      <xdr:col>13</xdr:col>
      <xdr:colOff>164872</xdr:colOff>
      <xdr:row>14</xdr:row>
      <xdr:rowOff>15421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774700</xdr:colOff>
      <xdr:row>25</xdr:row>
      <xdr:rowOff>25400</xdr:rowOff>
    </xdr:from>
    <xdr:to>
      <xdr:col>11</xdr:col>
      <xdr:colOff>1015999</xdr:colOff>
      <xdr:row>39</xdr:row>
      <xdr:rowOff>101600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927100</xdr:colOff>
      <xdr:row>35</xdr:row>
      <xdr:rowOff>152400</xdr:rowOff>
    </xdr:from>
    <xdr:to>
      <xdr:col>11</xdr:col>
      <xdr:colOff>317500</xdr:colOff>
      <xdr:row>50</xdr:row>
      <xdr:rowOff>38100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228600</xdr:colOff>
      <xdr:row>7</xdr:row>
      <xdr:rowOff>342900</xdr:rowOff>
    </xdr:from>
    <xdr:to>
      <xdr:col>7</xdr:col>
      <xdr:colOff>88900</xdr:colOff>
      <xdr:row>21</xdr:row>
      <xdr:rowOff>38100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3949.736477430553" createdVersion="6" refreshedVersion="6" minRefreshableVersion="3" recordCount="329">
  <cacheSource type="worksheet">
    <worksheetSource name="Tabla1"/>
  </cacheSource>
  <cacheFields count="15">
    <cacheField name="SEDE" numFmtId="0">
      <sharedItems containsBlank="1" count="7">
        <s v="BAEZA"/>
        <s v="LA CARTUJA"/>
        <s v="LA RÁBIDA"/>
        <s v="MÁLAGA"/>
        <m u="1"/>
        <s v="Baeza " u="1"/>
        <s v="CARTUJA" u="1"/>
      </sharedItems>
    </cacheField>
    <cacheField name="AÑO" numFmtId="0">
      <sharedItems containsSemiMixedTypes="0" containsString="0" containsNumber="1" containsInteger="1" minValue="2017" maxValue="2019" count="3">
        <n v="2018"/>
        <n v="2017"/>
        <n v="2019"/>
      </sharedItems>
    </cacheField>
    <cacheField name="PROGRAMA" numFmtId="0">
      <sharedItems containsBlank="1" count="12">
        <s v="CURSOS VERANO"/>
        <s v="SEMINARIOS Y CONGRESOS"/>
        <s v="ACTS. DIVULGATIVAS"/>
        <s v="FORM. CONTINUA"/>
        <s v="JORNADAS"/>
        <s v="MPR"/>
        <s v="MOF"/>
        <s v="EXPERTO"/>
        <s v="WORKSHOPS"/>
        <m u="1"/>
        <s v="EXOERTI" u="1"/>
        <s v="SEWMINARIOS Y CONGRESOS" u="1"/>
      </sharedItems>
    </cacheField>
    <cacheField name="EDICIONES" numFmtId="0">
      <sharedItems containsSemiMixedTypes="0" containsString="0" containsNumber="1" containsInteger="1" minValue="1" maxValue="1"/>
    </cacheField>
    <cacheField name="ÁREA DE CONOCIMIENTO" numFmtId="0">
      <sharedItems containsBlank="1" count="18">
        <s v="ARTE Y HUMANIDADES"/>
        <s v="CC DE LA SALUD"/>
        <s v="CC EXPERIMENTALES"/>
        <s v="CC SOCIALES Y JURÍDICAS"/>
        <s v="INGENIERÍA Y ARQUITECTURA"/>
        <m/>
        <s v="Ing." u="1"/>
        <s v="C.Exp." u="1"/>
        <s v="C.Exp" u="1"/>
        <s v="Salud" u="1"/>
        <s v="C. Soc." u="1"/>
        <s v="Hum." u="1"/>
        <s v="C.Soc." u="1"/>
        <s v="C. Soc" u="1"/>
        <s v="C. Sociales" u="1"/>
        <s v="C. Exp." u="1"/>
        <s v="CC SOCIALES Y JRÍDICAS" u="1"/>
        <s v="c.Sociales" u="1"/>
      </sharedItems>
    </cacheField>
    <cacheField name="TÍTULO" numFmtId="0">
      <sharedItems containsBlank="1"/>
    </cacheField>
    <cacheField name="CARGA LECTIVA ECTS" numFmtId="0">
      <sharedItems containsBlank="1"/>
    </cacheField>
    <cacheField name="CARGA LECTIVA EN HORAS" numFmtId="0">
      <sharedItems containsBlank="1"/>
    </cacheField>
    <cacheField name="DIRECCIÓN NOMBRE" numFmtId="0">
      <sharedItems containsBlank="1"/>
    </cacheField>
    <cacheField name="FILIACIÓN" numFmtId="0">
      <sharedItems containsBlank="1" count="19">
        <s v="JUNTA DE ANDALUCÍA"/>
        <s v="OTRAS ORGANIZACIONES"/>
        <s v="OTRAS UNIVERISDADES EXTRANJERAS"/>
        <s v="UAL"/>
        <s v="UCA"/>
        <s v="UCO "/>
        <s v="UGR"/>
        <s v="UMA"/>
        <s v="US"/>
        <s v="VARIAS UNIVERSIDADES ANDALUZAS"/>
        <m/>
        <s v="UHU"/>
        <s v="UJA"/>
        <s v="UNIA"/>
        <s v="UPO"/>
        <s v="OTRAS ADMINISTRACIONES"/>
        <s v="UCO"/>
        <s v="OTRAS UNIVERSIDADES EXTRANJERAS"/>
        <s v="OTRAS  UNIVERSIDADES EXTRANJERAS" u="1"/>
      </sharedItems>
    </cacheField>
    <cacheField name="DIRECCIÓN FILIACIÓN" numFmtId="0">
      <sharedItems containsBlank="1"/>
    </cacheField>
    <cacheField name="Nº                               ALUMNOS" numFmtId="1">
      <sharedItems containsString="0" containsBlank="1" containsNumber="1" containsInteger="1" minValue="0" maxValue="146"/>
    </cacheField>
    <cacheField name="Nº       ALUMNOS EXTRANJEROS" numFmtId="0">
      <sharedItems containsString="0" containsBlank="1" containsNumber="1" containsInteger="1" minValue="0" maxValue="79"/>
    </cacheField>
    <cacheField name="%                       EXTRANJEROS" numFmtId="9">
      <sharedItems containsBlank="1" containsMixedTypes="1" containsNumber="1" minValue="0" maxValue="1.1428571428571428"/>
    </cacheField>
    <cacheField name="ENTIDAD COLABORADORA" numFmtId="0">
      <sharedItems containsBlank="1" longText="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9">
  <r>
    <x v="0"/>
    <x v="0"/>
    <x v="0"/>
    <n v="1"/>
    <x v="0"/>
    <s v="El toro bravo en el origen, la evolución y la conservación del patrimonio natural y cultural"/>
    <m/>
    <s v="20 horas"/>
    <s v="Luis Francisco Esplá Mateo, Lope Morales Arias"/>
    <x v="0"/>
    <s v="Torero; Del. Prov. Consejería de Economía, Innovación, Ciencia y Empleo"/>
    <n v="61"/>
    <n v="0"/>
    <n v="0"/>
    <s v="Col. Vet. Jaén – Federación Taurina de Jaén - Grupo M&amp;T Impresores – Pópulo Servicios Turísticos – Cons. Gen. de Col. Vet. España"/>
  </r>
  <r>
    <x v="0"/>
    <x v="1"/>
    <x v="1"/>
    <n v="1"/>
    <x v="0"/>
    <s v="Ciencia y tecnología en la restauración de la materialidad: el caso de la Alhambra"/>
    <s v="3 ECTS"/>
    <m/>
    <s v="Antonio Ruiz Sánchez, Eduardo Manuel Sebastián Pardo"/>
    <x v="0"/>
    <s v="Patronato de La Alhambra y Generalife - Jefe de Servicio de Conservación y Protección; UGR – Catedrático"/>
    <n v="61"/>
    <n v="10"/>
    <n v="0.16393442622950818"/>
    <s v="Patronato de La Alhambra y Generalife"/>
  </r>
  <r>
    <x v="0"/>
    <x v="0"/>
    <x v="2"/>
    <n v="1"/>
    <x v="0"/>
    <s v="Taller de creación dramatúrgica"/>
    <m/>
    <m/>
    <s v="Francisco Javier García Yagüe"/>
    <x v="1"/>
    <s v="Cuarta Pared, S.L. – Director teatral"/>
    <n v="9"/>
    <n v="0"/>
    <n v="0"/>
    <m/>
  </r>
  <r>
    <x v="0"/>
    <x v="1"/>
    <x v="2"/>
    <n v="1"/>
    <x v="0"/>
    <s v="De qué hablamos cuando hablamos de amor"/>
    <s v="3 ECTS"/>
    <m/>
    <s v="Roberto García Quintana"/>
    <x v="1"/>
    <s v="Escuela Sup. Arte Dramático de Sevilla - Catedrático Emérito"/>
    <n v="13"/>
    <n v="0"/>
    <n v="0"/>
    <m/>
  </r>
  <r>
    <x v="0"/>
    <x v="1"/>
    <x v="2"/>
    <n v="1"/>
    <x v="0"/>
    <s v="Seguimos construyendo el personaje..."/>
    <s v="3 ECTS"/>
    <m/>
    <s v="Roberto García Quintana"/>
    <x v="1"/>
    <s v="Escuela Sup. Arte Dramático de Sevilla - Catedrático Emérito"/>
    <n v="8"/>
    <n v="0"/>
    <n v="0"/>
    <m/>
  </r>
  <r>
    <x v="0"/>
    <x v="1"/>
    <x v="2"/>
    <n v="1"/>
    <x v="0"/>
    <s v="Dramaturgia actoral: reescritura e interpretación de textos clásicos"/>
    <s v="3 ECTS"/>
    <m/>
    <s v="Roberto García Quintana"/>
    <x v="1"/>
    <s v="Escuela Sup. Arte Dramático de Sevilla - Catedrático Emérito"/>
    <n v="10"/>
    <n v="0"/>
    <n v="0"/>
    <m/>
  </r>
  <r>
    <x v="0"/>
    <x v="1"/>
    <x v="2"/>
    <n v="1"/>
    <x v="0"/>
    <s v="El actor frente al clown"/>
    <s v="3 ECTS"/>
    <m/>
    <s v="Roberto García Quintana"/>
    <x v="1"/>
    <s v="Escuela Sup. Arte Dramático de Sevilla - Catedrático Emérito"/>
    <n v="16"/>
    <n v="0"/>
    <n v="0"/>
    <m/>
  </r>
  <r>
    <x v="0"/>
    <x v="0"/>
    <x v="2"/>
    <n v="1"/>
    <x v="0"/>
    <s v="III Campus Internacional de Arqueología Bedmar Prehistórico"/>
    <s v="7 ECTS"/>
    <m/>
    <s v="Marco Antonio Bernal Gómez"/>
    <x v="1"/>
    <s v="FIPEH: Fund. Inst. Investigación de Prehistoria y Evolución Humana"/>
    <n v="28"/>
    <n v="6"/>
    <n v="0.21428571428571427"/>
    <s v="FIPEH"/>
  </r>
  <r>
    <x v="0"/>
    <x v="0"/>
    <x v="2"/>
    <n v="1"/>
    <x v="0"/>
    <s v="I Campus Internacional de Prehistoria y evolución humana, Cueva del Ángel, subbética cordobesa"/>
    <s v="7 ECTS"/>
    <m/>
    <s v="Cecilia Barroso Medina, Francisco José Bermúdez Miranda, Antonio Cabral Mesa, Bienvenido Martínez Navarro"/>
    <x v="1"/>
    <s v="FIPEH – Investigadores (3 primeros); Instituto Catalán de Paleoecología Humana y Evolución Social (IPHES) – Prof. investigación ICREA"/>
    <n v="34"/>
    <n v="21"/>
    <n v="0.61764705882352944"/>
    <s v="FIPEH"/>
  </r>
  <r>
    <x v="0"/>
    <x v="0"/>
    <x v="2"/>
    <n v="1"/>
    <x v="0"/>
    <s v="Taller de improvisación, creación colectiva y creación de personajes"/>
    <m/>
    <m/>
    <s v="Francisco Javier García Yagüe"/>
    <x v="1"/>
    <s v="Cuarta Pared, S.L. – Director teatral"/>
    <n v="10"/>
    <m/>
    <n v="0"/>
    <m/>
  </r>
  <r>
    <x v="0"/>
    <x v="0"/>
    <x v="2"/>
    <n v="1"/>
    <x v="0"/>
    <s v="Taller de creación escénica"/>
    <m/>
    <m/>
    <s v="Francisco Javier García Yagüe"/>
    <x v="1"/>
    <s v="Cuarta Pared, S.L. – Director teatral"/>
    <n v="17"/>
    <n v="0"/>
    <n v="0"/>
    <m/>
  </r>
  <r>
    <x v="0"/>
    <x v="0"/>
    <x v="2"/>
    <n v="1"/>
    <x v="0"/>
    <s v="Teatro y Acción de Calle. La boda."/>
    <m/>
    <m/>
    <s v="Francisco Javier García Yagüe"/>
    <x v="1"/>
    <s v="Cuarta Pared, S.L. – Director teatral"/>
    <n v="11"/>
    <m/>
    <n v="0"/>
    <m/>
  </r>
  <r>
    <x v="0"/>
    <x v="2"/>
    <x v="0"/>
    <n v="1"/>
    <x v="0"/>
    <s v="La novela histórica: razones de un éxito literario"/>
    <m/>
    <s v="25 horas"/>
    <s v="Emilio Luis Lara López"/>
    <x v="1"/>
    <s v="IES El Valle (Jaén) - Prof. Geografía e Historia / Escritor"/>
    <n v="39"/>
    <n v="3"/>
    <n v="7.6923076923076927E-2"/>
    <s v="Grupo Avanza, Gráficas La Paz y Software del Sol"/>
  </r>
  <r>
    <x v="0"/>
    <x v="0"/>
    <x v="0"/>
    <n v="1"/>
    <x v="0"/>
    <s v="Calidad diferenciada del patrimonio gastronómico andaluz"/>
    <m/>
    <s v="30 horas"/>
    <s v="Antonio Marín Garrido"/>
    <x v="1"/>
    <s v="Delegación de salud de Jaén / Real Academia de Ciencias Veterinarias de Andalucía Oriental (RACVAO) - Presidente"/>
    <n v="24"/>
    <n v="0"/>
    <n v="0"/>
    <s v="Consejo Andaluz de Veterinarios – Col. Vet. Jaén – Col. Vet. Córdoba – Col. Vet. Almería – Col. Vet. Málaga - RAVAO"/>
  </r>
  <r>
    <x v="0"/>
    <x v="2"/>
    <x v="0"/>
    <n v="1"/>
    <x v="0"/>
    <s v="El toro bravo en el origen, la evolución y la conservación del patrimonio natural y cultural"/>
    <m/>
    <s v="20 horas"/>
    <s v="Lope Morales Arias, Luis Francisco Esplá Mateo"/>
    <x v="1"/>
    <s v="Federación Taurina de Jaén; Torero"/>
    <n v="40"/>
    <n v="1"/>
    <n v="2.5000000000000001E-2"/>
    <s v="Colegio de Veterinarios de Jaén, Federación Taurina de Jaén, Excma. Diputación Provincial de Jaén, Grupo MT"/>
  </r>
  <r>
    <x v="0"/>
    <x v="0"/>
    <x v="3"/>
    <n v="1"/>
    <x v="0"/>
    <s v="Encuentro de interpretación musical - Clarinete"/>
    <m/>
    <s v="25 horas"/>
    <s v="Esteban Ocaña Molina"/>
    <x v="1"/>
    <s v="Conservatorio de Linares &quot;Andrés Segobia&quot; – Director"/>
    <n v="20"/>
    <n v="0"/>
    <n v="0"/>
    <m/>
  </r>
  <r>
    <x v="0"/>
    <x v="0"/>
    <x v="3"/>
    <n v="1"/>
    <x v="0"/>
    <s v="Encuentro de interpretación musical. Piano"/>
    <m/>
    <s v="25 horas"/>
    <s v="Esteban Ocaña Molina"/>
    <x v="1"/>
    <s v="Conservatorio de Linares &quot;Andrés Segobia&quot; – Director"/>
    <n v="20"/>
    <n v="0"/>
    <n v="0"/>
    <m/>
  </r>
  <r>
    <x v="0"/>
    <x v="0"/>
    <x v="3"/>
    <n v="1"/>
    <x v="0"/>
    <s v="Encuentro de interpretación musical. Saxofón"/>
    <m/>
    <s v="25 horas"/>
    <s v="Esteban Ocaña Molina"/>
    <x v="1"/>
    <s v="Conservatorio de Linares &quot;Andrés Segobia&quot; – Director"/>
    <n v="19"/>
    <n v="0"/>
    <n v="0"/>
    <m/>
  </r>
  <r>
    <x v="0"/>
    <x v="1"/>
    <x v="4"/>
    <n v="1"/>
    <x v="0"/>
    <s v="Jornadas Técnicas. Principales retos en la gestión y protección jurídica del patrimonio histórico"/>
    <s v="1,2 ECTS"/>
    <m/>
    <s v="Antonio Luis Fernández Mallol"/>
    <x v="1"/>
    <s v="Letrado Jefe de Servicio Jurídico Provincial de Granada (Consejería de Presidencia)"/>
    <n v="46"/>
    <n v="0"/>
    <n v="0"/>
    <s v="Patronato de La Alhambra y Generalife"/>
  </r>
  <r>
    <x v="0"/>
    <x v="1"/>
    <x v="1"/>
    <n v="1"/>
    <x v="0"/>
    <s v="Restauración del Patrimonio Islámico"/>
    <m/>
    <m/>
    <s v="Julia Ramos Molina"/>
    <x v="1"/>
    <s v="Julia Ramos Restauración del Patrimonio, S.L."/>
    <n v="86"/>
    <m/>
    <n v="0"/>
    <m/>
  </r>
  <r>
    <x v="0"/>
    <x v="1"/>
    <x v="1"/>
    <n v="1"/>
    <x v="0"/>
    <s v="Patrimonio arqueológico y mujeres: redibujando el pasado"/>
    <s v="2,4 ECTS"/>
    <m/>
    <s v="Ana Belén Herranz Sánchez, Carmen Rísquez Cuenca, Margarita Sánchez Romero"/>
    <x v="1"/>
    <s v="Autónoma – Museo Ibero (Personal técnico); UJA; UGR - Prof. Titular"/>
    <n v="21"/>
    <n v="0"/>
    <n v="0"/>
    <s v="UGR, Grupo investigación HUM-1904, UJA (Inst. Univ. de Invest. de Arqu. Ibérica)"/>
  </r>
  <r>
    <x v="1"/>
    <x v="1"/>
    <x v="2"/>
    <n v="1"/>
    <x v="0"/>
    <s v="Taller de diseño de exposiciones virtuales en Exploria-Ciencia"/>
    <m/>
    <m/>
    <s v="Teresa Cruz Sánchez"/>
    <x v="1"/>
    <s v="Fundación Descubre - Directora"/>
    <n v="14"/>
    <m/>
    <n v="0"/>
    <m/>
  </r>
  <r>
    <x v="1"/>
    <x v="1"/>
    <x v="3"/>
    <n v="1"/>
    <x v="0"/>
    <s v="Módulo de Interpretación Orquestal. Primer Trimestre"/>
    <m/>
    <m/>
    <s v="Israel Sánchez López"/>
    <x v="1"/>
    <s v="Conservatorio Sup. Música &quot;Manuel Castillo&quot; (Sevilla) - Director"/>
    <n v="2"/>
    <m/>
    <n v="0"/>
    <m/>
  </r>
  <r>
    <x v="1"/>
    <x v="1"/>
    <x v="3"/>
    <n v="1"/>
    <x v="0"/>
    <s v="Módulo de Interpretación Orquestal. Segundo trimestre 2017-18"/>
    <s v="8 ECTS"/>
    <m/>
    <s v="Israel Sánchez López"/>
    <x v="1"/>
    <s v="Conservatorio Sup. Música &quot;Manuel Castillo&quot; (Sevilla) - Director"/>
    <n v="1"/>
    <m/>
    <n v="0"/>
    <s v="Fundación Barenboin-Said"/>
  </r>
  <r>
    <x v="1"/>
    <x v="1"/>
    <x v="1"/>
    <n v="1"/>
    <x v="0"/>
    <s v="Observatorio Flamenco desde las Bellas Artes"/>
    <m/>
    <m/>
    <s v="Inmaculada Bustos Casanova, Ildefonso Vergara Camacho"/>
    <x v="1"/>
    <s v="International Studies Abroad ISA - Coordinadora Cultural; Cadena Ser Andalucía - Director Comercial"/>
    <n v="20"/>
    <m/>
    <n v="0"/>
    <s v="La Bienal de Flamenco Sevilla, ENDESA, Fundación CAJASOL, Fundación CRUZCAMPO"/>
  </r>
  <r>
    <x v="2"/>
    <x v="2"/>
    <x v="0"/>
    <n v="1"/>
    <x v="0"/>
    <s v="La literatura social: aproximaciones, tendencias, futuro."/>
    <m/>
    <s v="25 horas"/>
    <s v="Daniel Ruiz García"/>
    <x v="1"/>
    <s v="Periodista y escritor"/>
    <n v="19"/>
    <n v="1"/>
    <n v="5.2631578947368418E-2"/>
    <s v="Fundación Jose Manuel Lara-Grupo Planeta"/>
  </r>
  <r>
    <x v="2"/>
    <x v="0"/>
    <x v="0"/>
    <n v="1"/>
    <x v="0"/>
    <s v="Escritura de novela"/>
    <m/>
    <s v="30 horas"/>
    <s v="Andrés Nadal Mínguez"/>
    <x v="1"/>
    <s v="Escuela de Escritores de Escribel, S.L. - Director"/>
    <n v="35"/>
    <m/>
    <n v="0"/>
    <m/>
  </r>
  <r>
    <x v="2"/>
    <x v="2"/>
    <x v="0"/>
    <n v="1"/>
    <x v="0"/>
    <s v="Escritura de novela"/>
    <m/>
    <s v="25 horas"/>
    <s v="Andrés Nadal Mínguez"/>
    <x v="1"/>
    <s v="Escuela de Escritores Escribes, S.L. - Director"/>
    <n v="37"/>
    <n v="2"/>
    <n v="5.4054054054054057E-2"/>
    <s v="Ediciones perímetro"/>
  </r>
  <r>
    <x v="2"/>
    <x v="0"/>
    <x v="3"/>
    <n v="1"/>
    <x v="0"/>
    <s v="Dramaturgos entre dramaturgias 2019. II Encuentros Iberoamericanos Contemporáneos"/>
    <m/>
    <s v="30 horas"/>
    <s v="Soledad Gallardo Sepag"/>
    <x v="1"/>
    <s v="Gestura Cultural – Independiente"/>
    <n v="4"/>
    <n v="0"/>
    <n v="0"/>
    <s v="Diputación de Huelva"/>
  </r>
  <r>
    <x v="3"/>
    <x v="0"/>
    <x v="0"/>
    <n v="1"/>
    <x v="0"/>
    <s v="Picasso. Mitologías: de lo mediterráneo y lo español"/>
    <m/>
    <s v="30 horas"/>
    <s v="Carlos Ferrer Barerrea"/>
    <x v="1"/>
    <s v="Fundación Picasso Museo Casa Natal"/>
    <n v="29"/>
    <m/>
    <n v="0"/>
    <s v="Centre Pompidou Málaga / Fundación Picasso. Museo Casa Natal. Ayuntamiento de Málaga / Museo Carmen Thyssen Málaga"/>
  </r>
  <r>
    <x v="3"/>
    <x v="2"/>
    <x v="0"/>
    <n v="1"/>
    <x v="0"/>
    <s v="Picasso y las imágenes"/>
    <m/>
    <s v="25 horas"/>
    <s v="Carlos Ferrer Barrera"/>
    <x v="1"/>
    <s v="Fundación Picasso, Museo Casa Natal - Documentalista"/>
    <n v="20"/>
    <n v="1"/>
    <n v="0.05"/>
    <s v="Casa Natal Museo Picasso/Museo Pompidou"/>
  </r>
  <r>
    <x v="1"/>
    <x v="0"/>
    <x v="5"/>
    <n v="1"/>
    <x v="0"/>
    <s v="Máster en educación musical (plan de extinción)"/>
    <m/>
    <m/>
    <s v="Eugenia Arús, Joseh ThappaarçúsUB"/>
    <x v="1"/>
    <s v="Fundación Barenboin-Said"/>
    <n v="0"/>
    <n v="1"/>
    <b v="0"/>
    <m/>
  </r>
  <r>
    <x v="1"/>
    <x v="1"/>
    <x v="5"/>
    <n v="1"/>
    <x v="0"/>
    <s v="VI Máster en Interpretación Orquestal"/>
    <m/>
    <m/>
    <s v="D. Israel Sánchez López"/>
    <x v="1"/>
    <s v="Conservatorio superior Manuel Castillo de Sevilla "/>
    <n v="14"/>
    <n v="1"/>
    <n v="7.1428571428571425E-2"/>
    <m/>
  </r>
  <r>
    <x v="0"/>
    <x v="1"/>
    <x v="3"/>
    <n v="1"/>
    <x v="0"/>
    <s v="La activación del patrimonio cultural avileño: nuevos retos de planificación"/>
    <s v="8 ECTS"/>
    <m/>
    <s v="Lucía María Quintana Moreno, Antonio Ortega Ruiz"/>
    <x v="2"/>
    <s v="Univ. Ciego de Ávila (Cuba) - Prof. Titular; UNIA"/>
    <n v="39"/>
    <n v="39"/>
    <n v="1"/>
    <s v="Agencia Andaluza de Cooperación"/>
  </r>
  <r>
    <x v="2"/>
    <x v="0"/>
    <x v="0"/>
    <n v="1"/>
    <x v="0"/>
    <s v="Traducción, interculturalidad y comunicación"/>
    <m/>
    <s v="30 horas"/>
    <s v="Nagwa Gamal Mehrez"/>
    <x v="2"/>
    <s v="Univ. Ain-Shams, El Cairo - Catedrática"/>
    <n v="21"/>
    <n v="17"/>
    <n v="0.80952380952380953"/>
    <m/>
  </r>
  <r>
    <x v="0"/>
    <x v="2"/>
    <x v="0"/>
    <n v="1"/>
    <x v="0"/>
    <s v="Talleres para enseñar español a inmigrantes"/>
    <m/>
    <s v="25 horas"/>
    <s v="Guadalupe Ruiz Fajardo, Aurelio Ríos Rojas"/>
    <x v="2"/>
    <s v="Universidad de Columbia, EEUU; UGR - Prof. Titular"/>
    <n v="33"/>
    <n v="4"/>
    <n v="0.12121212121212122"/>
    <s v="Instituto Cervantes"/>
  </r>
  <r>
    <x v="1"/>
    <x v="1"/>
    <x v="2"/>
    <n v="1"/>
    <x v="0"/>
    <s v="XVII Festival de Música Renacentista y Barroca de Vélez Blanco (Almería)"/>
    <m/>
    <s v="47 horas"/>
    <s v="Fernando Martínez López"/>
    <x v="3"/>
    <s v="UAL - Catedrático"/>
    <n v="45"/>
    <m/>
    <n v="0"/>
    <s v="Ayto. de Velez Blanco, UAL"/>
  </r>
  <r>
    <x v="0"/>
    <x v="2"/>
    <x v="0"/>
    <n v="1"/>
    <x v="0"/>
    <s v="Imágenes audiovisuales del patrimonio"/>
    <m/>
    <s v="20 horas"/>
    <s v="Óscar Lapeña Marchena"/>
    <x v="4"/>
    <s v="UCA - Prof. Contratado Doctor"/>
    <n v="23"/>
    <n v="0"/>
    <n v="0"/>
    <s v="Patrimonio Inteligente, S.L."/>
  </r>
  <r>
    <x v="0"/>
    <x v="1"/>
    <x v="2"/>
    <n v="1"/>
    <x v="0"/>
    <s v="II Campus Internacional de Arqueología Bedmar Prehistórico"/>
    <s v="7 ECTS"/>
    <m/>
    <s v="José Antonio Riquelme Cantal, Marco Antonio Bernal Gómez"/>
    <x v="5"/>
    <s v="UCO - Prof. Ayudante Doctor; Fund. Inst. Investigación de Prehistoria y Evolución Humana (FIPEH)"/>
    <n v="18"/>
    <n v="6"/>
    <n v="0.33333333333333331"/>
    <s v="Ayto. de Bedmar-Garcíez, Diputación Provincial de Jaén y Caja Rural de Jaén"/>
  </r>
  <r>
    <x v="0"/>
    <x v="0"/>
    <x v="0"/>
    <n v="1"/>
    <x v="0"/>
    <s v="La poesía, una forma de resistencia"/>
    <m/>
    <s v="30 horas"/>
    <s v="Juan Carlos Abril Palacios"/>
    <x v="6"/>
    <s v="UGR - Prof. Contratado Doctor"/>
    <n v="146"/>
    <n v="2"/>
    <n v="1.3698630136986301E-2"/>
    <s v="Centro Andaluz de Las Letras"/>
  </r>
  <r>
    <x v="0"/>
    <x v="0"/>
    <x v="0"/>
    <n v="1"/>
    <x v="0"/>
    <s v="Desarrollo y cambio rural en la Unión Europea. LEADER 2007-2013"/>
    <m/>
    <s v="30 horas"/>
    <s v="Eugenio Cejudo García, Francisco Antonio Navarro Valverde"/>
    <x v="6"/>
    <s v="UGR; UGR - Prof. Contratado Doctor"/>
    <n v="15"/>
    <n v="0"/>
    <n v="0"/>
    <s v="Grupo investigación HUM 355 &quot;Dinámicas espaciales y Ordenación del Territorio en Andalucía&quot;"/>
  </r>
  <r>
    <x v="0"/>
    <x v="0"/>
    <x v="0"/>
    <n v="1"/>
    <x v="0"/>
    <s v="La Alhambra, la música y las artes (II): del Barroco al Clasicismo (siglos XVII y XVIII)"/>
    <m/>
    <s v="30 horas"/>
    <s v="Joaquín López González, Antonio Martín Moreno"/>
    <x v="6"/>
    <s v="UGR - Prof. Titular; UGR - Catedrático"/>
    <n v="32"/>
    <n v="2"/>
    <n v="6.25E-2"/>
    <s v="Patronato de La Alhambra y Generalife"/>
  </r>
  <r>
    <x v="0"/>
    <x v="2"/>
    <x v="0"/>
    <n v="1"/>
    <x v="0"/>
    <s v="La Poesía de Luis García Montero, una cuestión de palabras"/>
    <m/>
    <s v="25 horas"/>
    <s v="Juan Carlos Abril"/>
    <x v="6"/>
    <s v="UGR - Prof. Contratado Doctor"/>
    <n v="94"/>
    <n v="3"/>
    <n v="3.1914893617021274E-2"/>
    <m/>
  </r>
  <r>
    <x v="0"/>
    <x v="2"/>
    <x v="0"/>
    <n v="1"/>
    <x v="0"/>
    <s v="La Alhambra, la música y las artes (III): el siglo XIX"/>
    <m/>
    <s v="25 horas"/>
    <s v="Joaquín López González, Antonio Martín Moreno"/>
    <x v="6"/>
    <s v="UGR - Prof. Titular; UGR - Catedrático"/>
    <n v="23"/>
    <n v="3"/>
    <n v="0.13043478260869565"/>
    <s v="Patronato de La Alhambra y Generalife"/>
  </r>
  <r>
    <x v="0"/>
    <x v="0"/>
    <x v="3"/>
    <n v="1"/>
    <x v="0"/>
    <s v="VIII Laboratorio internacional de restauración arquitectónica y recuperación urbana"/>
    <m/>
    <m/>
    <s v="Javier Gallego Roca"/>
    <x v="6"/>
    <s v="UGR – Catedrático"/>
    <n v="23"/>
    <m/>
    <n v="0"/>
    <m/>
  </r>
  <r>
    <x v="0"/>
    <x v="1"/>
    <x v="1"/>
    <n v="1"/>
    <x v="0"/>
    <s v="Seminario Internacional al-Muwahhidun. El despertar del califato almohade"/>
    <s v="3 ECTS"/>
    <m/>
    <s v="Dolores Villalba Sola"/>
    <x v="6"/>
    <s v="UGR"/>
    <n v="47"/>
    <n v="7"/>
    <n v="0.14893617021276595"/>
    <s v="Patronato de La Alhambra y Generalife"/>
  </r>
  <r>
    <x v="1"/>
    <x v="0"/>
    <x v="2"/>
    <n v="1"/>
    <x v="0"/>
    <s v="XVIII Festival de Música Renacentista y Barroca de Vélez Blanco (Almería)"/>
    <s v="4 ECTS"/>
    <m/>
    <s v="Cándida Martínez López"/>
    <x v="6"/>
    <s v="Fac. Filosofía y Letras UGR – Catedrática de Historia Antígua"/>
    <n v="69"/>
    <n v="3"/>
    <n v="4.3478260869565216E-2"/>
    <s v="Ayto. Vélez-Blanco, UAL"/>
  </r>
  <r>
    <x v="0"/>
    <x v="0"/>
    <x v="6"/>
    <n v="1"/>
    <x v="0"/>
    <s v="Patrimonio Musical"/>
    <m/>
    <m/>
    <s v="Dr. Joaquín López González"/>
    <x v="6"/>
    <m/>
    <n v="33"/>
    <n v="2"/>
    <n v="6.0606060606060608E-2"/>
    <m/>
  </r>
  <r>
    <x v="0"/>
    <x v="1"/>
    <x v="6"/>
    <n v="1"/>
    <x v="0"/>
    <s v="Patrimonio Musical"/>
    <m/>
    <m/>
    <s v="Dr. Joaquín López González"/>
    <x v="6"/>
    <m/>
    <n v="29"/>
    <n v="2"/>
    <n v="6.8965517241379309E-2"/>
    <m/>
  </r>
  <r>
    <x v="3"/>
    <x v="2"/>
    <x v="0"/>
    <n v="1"/>
    <x v="0"/>
    <s v="Interculturalidad, etnicidad e identificación de clase en el flamenco"/>
    <m/>
    <s v="25 horas"/>
    <s v="Miguel López Castro"/>
    <x v="7"/>
    <s v="UMA - Prof. Asociado"/>
    <n v="23"/>
    <n v="0"/>
    <n v="0"/>
    <s v="CATEDRA FLAMENCOLOGÍA UMA// PEÑA PIYAYO//FEDERACIÓN DE PEÑAS FLAMENCAS//LA NAVE"/>
  </r>
  <r>
    <x v="3"/>
    <x v="0"/>
    <x v="0"/>
    <n v="1"/>
    <x v="0"/>
    <s v="Las 5 W del deporte femenino"/>
    <m/>
    <s v="20 horas"/>
    <s v="Agustín Alejandro Rivera Hernández"/>
    <x v="7"/>
    <s v="UMA - Prof. Asociado"/>
    <n v="36"/>
    <m/>
    <n v="0"/>
    <s v="UNICAJA"/>
  </r>
  <r>
    <x v="0"/>
    <x v="2"/>
    <x v="0"/>
    <n v="1"/>
    <x v="0"/>
    <s v="El futuro del Patrimonio Cultural. Claves para activarlo en tiempos de posverdad"/>
    <m/>
    <s v="25 horas"/>
    <s v="Rocío Silva Pérez, Manuel Miró Altaix"/>
    <x v="8"/>
    <s v="US - Prof. Contratado Doctor; STOA"/>
    <n v="30"/>
    <n v="6"/>
    <n v="0.2"/>
    <s v="CEI Patrimonio (Univ. Jaén), Excma. Diputación Provincial de Jaén"/>
  </r>
  <r>
    <x v="0"/>
    <x v="0"/>
    <x v="3"/>
    <n v="1"/>
    <x v="0"/>
    <s v="Patrimonio rural/defensivo de Al-Andalus, la construcción de un paisaje. Últimos avances en su conocimiento, proyecto y conservación"/>
    <m/>
    <m/>
    <s v="Santiago Quesada García"/>
    <x v="8"/>
    <s v="US – Prof. Titular"/>
    <n v="31"/>
    <m/>
    <n v="0"/>
    <m/>
  </r>
  <r>
    <x v="1"/>
    <x v="0"/>
    <x v="0"/>
    <n v="1"/>
    <x v="0"/>
    <s v="Escritura creativa: Imaginación y fantasía"/>
    <m/>
    <s v="25 horas"/>
    <s v="Manuel Ángel Vázquez Medel"/>
    <x v="8"/>
    <s v="US - Catedrático"/>
    <n v="28"/>
    <n v="1"/>
    <n v="3.5714285714285712E-2"/>
    <m/>
  </r>
  <r>
    <x v="1"/>
    <x v="2"/>
    <x v="0"/>
    <n v="1"/>
    <x v="0"/>
    <m/>
    <m/>
    <s v="25 horas"/>
    <s v="Manuel Ángel Vázquez Medel"/>
    <x v="8"/>
    <s v="US"/>
    <m/>
    <m/>
    <b v="0"/>
    <s v="Grupos Investig. US"/>
  </r>
  <r>
    <x v="1"/>
    <x v="1"/>
    <x v="1"/>
    <n v="1"/>
    <x v="0"/>
    <s v="Seminario Itálica en sus imágenes a través de la historia"/>
    <m/>
    <m/>
    <s v="Concepción Cobreros Vime"/>
    <x v="8"/>
    <s v="US"/>
    <m/>
    <m/>
    <b v="0"/>
    <s v="CIVISUR"/>
  </r>
  <r>
    <x v="1"/>
    <x v="0"/>
    <x v="1"/>
    <n v="1"/>
    <x v="0"/>
    <s v="III Curso del Foro Permanente Itálica, En-Clave de Patrimonio Mundial"/>
    <m/>
    <m/>
    <s v="José Beltrán Fortes"/>
    <x v="8"/>
    <s v="Catedrático - US"/>
    <m/>
    <m/>
    <b v="0"/>
    <s v="CIVISUR"/>
  </r>
  <r>
    <x v="2"/>
    <x v="1"/>
    <x v="6"/>
    <n v="1"/>
    <x v="0"/>
    <s v="Análisis histórico del mundo actual"/>
    <m/>
    <m/>
    <s v="Dr. Francisco Contreras Pérez"/>
    <x v="9"/>
    <s v="UHU, UAL, UCA, UJA y UPO"/>
    <n v="5"/>
    <n v="0"/>
    <n v="0"/>
    <m/>
  </r>
  <r>
    <x v="2"/>
    <x v="0"/>
    <x v="6"/>
    <n v="1"/>
    <x v="0"/>
    <s v="Análisis histórico del mundo actual"/>
    <m/>
    <m/>
    <s v="Dr. Francisco Contreras Pérez"/>
    <x v="9"/>
    <s v="UHU,UAL, UCA, UJA Y UPO"/>
    <n v="5"/>
    <n v="0"/>
    <n v="0"/>
    <m/>
  </r>
  <r>
    <x v="1"/>
    <x v="1"/>
    <x v="6"/>
    <n v="1"/>
    <x v="0"/>
    <s v="Religiones y Sociedades (A extinguir)"/>
    <m/>
    <m/>
    <m/>
    <x v="10"/>
    <m/>
    <m/>
    <m/>
    <b v="0"/>
    <m/>
  </r>
  <r>
    <x v="3"/>
    <x v="1"/>
    <x v="2"/>
    <n v="1"/>
    <x v="0"/>
    <s v="El arte mecánico. Dejar de ser original."/>
    <m/>
    <s v="15 horas"/>
    <m/>
    <x v="10"/>
    <m/>
    <n v="32"/>
    <m/>
    <n v="0"/>
    <s v="Museo Picasso"/>
  </r>
  <r>
    <x v="3"/>
    <x v="0"/>
    <x v="2"/>
    <n v="1"/>
    <x v="0"/>
    <s v="Encuentro Internacional de Acuarela"/>
    <m/>
    <m/>
    <m/>
    <x v="10"/>
    <m/>
    <m/>
    <m/>
    <b v="0"/>
    <s v="Fundación Unicaja"/>
  </r>
  <r>
    <x v="0"/>
    <x v="0"/>
    <x v="0"/>
    <n v="1"/>
    <x v="1"/>
    <s v="El abordaje de casos clínicos desde las terapias contextuales"/>
    <m/>
    <s v="30 horas"/>
    <s v="Manuel Calvillo Mazarro, Miguel Ángel López Bermúdez"/>
    <x v="1"/>
    <s v="Centro de Psicología CEPSI; CEPSI, Psicólogos Clínicos"/>
    <n v="35"/>
    <n v="0"/>
    <n v="0"/>
    <s v="CEPSI Psicólogos"/>
  </r>
  <r>
    <x v="0"/>
    <x v="2"/>
    <x v="0"/>
    <n v="1"/>
    <x v="1"/>
    <s v="Bienestar animal"/>
    <m/>
    <s v="25 horas"/>
    <s v="Antonio Marín Garrido"/>
    <x v="1"/>
    <s v="Real Academia de Ciencias Veterinarias de Andalucía Oriental - Presidente"/>
    <n v="23"/>
    <n v="0"/>
    <n v="0"/>
    <s v="Consejo General de Colegios Oficiales de Veterinarios de España - Consejo Andaluz de Colegios Oficiales de Veterinarios – Colegio de Veterinarios de Jaén, de Córdoba, de Granada, de Almería y de Málaga"/>
  </r>
  <r>
    <x v="0"/>
    <x v="1"/>
    <x v="3"/>
    <n v="1"/>
    <x v="1"/>
    <s v="Fundamentos de física médica (14ª Edición)"/>
    <s v="12 ECTS"/>
    <m/>
    <s v="Damián Guirado Llorente"/>
    <x v="1"/>
    <s v="Hospital Universitario San Cecilio"/>
    <n v="59"/>
    <n v="9"/>
    <n v="0.15254237288135594"/>
    <s v="Sociedad española de Física Médica"/>
  </r>
  <r>
    <x v="0"/>
    <x v="1"/>
    <x v="3"/>
    <n v="1"/>
    <x v="1"/>
    <s v="Formación práctica en alergología para médicos de atención primaria"/>
    <s v="1,5 ECTS"/>
    <m/>
    <s v="Manuel Alcántara Villar"/>
    <x v="1"/>
    <s v="Complejo Hospitalario de Jaén - Área Alergología"/>
    <n v="50"/>
    <m/>
    <n v="0"/>
    <s v="GSK, Chiesi, Teva, Mundi Pharma, Termo Fisher, Novartis, Bial"/>
  </r>
  <r>
    <x v="0"/>
    <x v="0"/>
    <x v="3"/>
    <n v="1"/>
    <x v="1"/>
    <s v="Fundamentos de física médica (15ª edición)"/>
    <m/>
    <s v="12 horas"/>
    <s v="Damián Guirado Llorente"/>
    <x v="1"/>
    <s v="Hospital Universitario San Cecilio - Granada "/>
    <n v="36"/>
    <n v="4"/>
    <n v="0.1111111111111111"/>
    <s v="Sociedad Española de Física Médica"/>
  </r>
  <r>
    <x v="0"/>
    <x v="1"/>
    <x v="4"/>
    <n v="1"/>
    <x v="1"/>
    <s v="Formación en coagulopatías"/>
    <s v="2,1 ECTS"/>
    <m/>
    <s v="Mª Teresa Álvarez Román, Mª Inmaculada Soto Ortega"/>
    <x v="1"/>
    <s v="Hospital Univ. La Paz (Madrid); Hospital Univ. Central de Asturias (Oviedo)"/>
    <n v="102"/>
    <n v="23"/>
    <n v="0.22549019607843138"/>
    <s v="Novo Nordisk"/>
  </r>
  <r>
    <x v="0"/>
    <x v="1"/>
    <x v="4"/>
    <n v="1"/>
    <x v="1"/>
    <s v="Avances en salud sexual y reproductiva: gestación subrogada/vientres de alquiler"/>
    <s v="0,7 ECTS"/>
    <m/>
    <s v="Mª Ángeles Fernández Martínez, Mª Casilda Velasco Juez"/>
    <x v="1"/>
    <s v="Hospital Universitario de Valme; UGR - Investigadora"/>
    <n v="38"/>
    <n v="0"/>
    <n v="0"/>
    <m/>
  </r>
  <r>
    <x v="0"/>
    <x v="0"/>
    <x v="4"/>
    <n v="1"/>
    <x v="1"/>
    <s v="Actualización en alergología para médicos de atención primaria"/>
    <m/>
    <m/>
    <s v="Manuel Alcántara Villar"/>
    <x v="1"/>
    <s v="Complejo Hospitalario de Jaén – Alergología"/>
    <n v="49"/>
    <m/>
    <n v="0"/>
    <m/>
  </r>
  <r>
    <x v="0"/>
    <x v="0"/>
    <x v="4"/>
    <n v="1"/>
    <x v="1"/>
    <s v="Formación en coagulopatías"/>
    <m/>
    <m/>
    <s v="Mª Teresa Álvarez Román, Mª Inmaculada Soto Ortega"/>
    <x v="1"/>
    <s v="Hospital Univ. La Paz (Madrid); Hospital Univ. Central de Asturias (Oviedo)"/>
    <n v="94"/>
    <n v="7"/>
    <n v="7.4468085106382975E-2"/>
    <m/>
  </r>
  <r>
    <x v="1"/>
    <x v="0"/>
    <x v="1"/>
    <n v="1"/>
    <x v="1"/>
    <s v="II Simposio Internacional de Síndrome de Sensibilidad Central 2018"/>
    <m/>
    <s v="15 horas"/>
    <s v="Oscar Caceres Calle"/>
    <x v="1"/>
    <s v="SHC Medical Unit – Director Médico"/>
    <n v="73"/>
    <n v="5"/>
    <n v="6.8493150684931503E-2"/>
    <s v="Soc. Esp. Síndrome Sensibilidad Central"/>
  </r>
  <r>
    <x v="3"/>
    <x v="0"/>
    <x v="3"/>
    <n v="1"/>
    <x v="1"/>
    <s v="Curso de Voluntariado del Colegio Médico de Málaga"/>
    <m/>
    <m/>
    <s v="Elsa Samperio Pérez"/>
    <x v="1"/>
    <s v="Escuela de Voluntariado del Colegio de Médicos de Málaga – Directora"/>
    <n v="28"/>
    <n v="0"/>
    <n v="0"/>
    <s v="Colegio de Médicos de Málaga"/>
  </r>
  <r>
    <x v="1"/>
    <x v="1"/>
    <x v="7"/>
    <n v="1"/>
    <x v="1"/>
    <s v="(27ECTS)EXPERTO EN IMPLANTOLOGÍA ESTÉTICA MULTIDISCIPLINAR (4ª Edic.)"/>
    <m/>
    <m/>
    <s v="Rafael Flores Ruíz"/>
    <x v="1"/>
    <s v="Empresa pública progreso y salud"/>
    <n v="25"/>
    <n v="0"/>
    <n v="0"/>
    <m/>
  </r>
  <r>
    <x v="2"/>
    <x v="0"/>
    <x v="5"/>
    <n v="1"/>
    <x v="1"/>
    <s v="Máster en Urgencias y emergencias pediátricas (6ª ed.)"/>
    <m/>
    <m/>
    <s v="María Teresa Alonso Salas"/>
    <x v="1"/>
    <s v="Hospital Virgen del Rocio "/>
    <n v="20"/>
    <n v="0"/>
    <n v="0"/>
    <m/>
  </r>
  <r>
    <x v="2"/>
    <x v="1"/>
    <x v="5"/>
    <n v="1"/>
    <x v="1"/>
    <s v="Máster en Urgencias y emergencias pediátricas (6ª ed.)"/>
    <m/>
    <m/>
    <s v="María Teresa alonso Salas"/>
    <x v="1"/>
    <s v="Hospital Virgen del Rocio Especialioda en pediatria "/>
    <n v="16"/>
    <n v="3"/>
    <n v="0.1875"/>
    <m/>
  </r>
  <r>
    <x v="3"/>
    <x v="0"/>
    <x v="5"/>
    <n v="1"/>
    <x v="1"/>
    <s v="III Máster en Patología de la mano"/>
    <m/>
    <m/>
    <s v="Miguel Cuadros, Manuel Mesa"/>
    <x v="1"/>
    <s v="Sociedad Andaluza de Traumatología"/>
    <n v="23"/>
    <n v="1"/>
    <n v="4.3478260869565216E-2"/>
    <m/>
  </r>
  <r>
    <x v="3"/>
    <x v="0"/>
    <x v="5"/>
    <n v="1"/>
    <x v="1"/>
    <s v="IV Máster en Patología del hombro"/>
    <m/>
    <m/>
    <s v="Antonio P. Rosales, Miguel Flores"/>
    <x v="1"/>
    <s v="Sociedad Andaluza de Traumatología"/>
    <n v="21"/>
    <n v="1"/>
    <n v="4.7619047619047616E-2"/>
    <m/>
  </r>
  <r>
    <x v="3"/>
    <x v="0"/>
    <x v="5"/>
    <n v="1"/>
    <x v="1"/>
    <s v="V Máster en Urología Pediátrica"/>
    <m/>
    <m/>
    <s v="Pedro López Pereira, Ana Gómez"/>
    <x v="1"/>
    <s v="Colegio de Médicos Málaga"/>
    <n v="15"/>
    <n v="7"/>
    <n v="0.46666666666666667"/>
    <m/>
  </r>
  <r>
    <x v="3"/>
    <x v="1"/>
    <x v="5"/>
    <n v="1"/>
    <x v="1"/>
    <s v="I Máster en Patología de la cadera y pélvis"/>
    <m/>
    <m/>
    <s v="Dr.aAlberto albert Ullibarri. Ydr. Juan _José Ballesta Alfaro"/>
    <x v="1"/>
    <s v="Colegio Médicos Málaga "/>
    <n v="26"/>
    <n v="0"/>
    <n v="0"/>
    <m/>
  </r>
  <r>
    <x v="3"/>
    <x v="1"/>
    <x v="5"/>
    <n v="1"/>
    <x v="1"/>
    <s v="II Máster en Patología de la rodilla"/>
    <m/>
    <m/>
    <s v="Dr. Gabriel Domecq Fedez de Bobadilla"/>
    <x v="1"/>
    <s v="Hospital Virgen del Rocío "/>
    <n v="28"/>
    <n v="0"/>
    <n v="0"/>
    <m/>
  </r>
  <r>
    <x v="3"/>
    <x v="1"/>
    <x v="5"/>
    <n v="1"/>
    <x v="1"/>
    <s v="IV Máster en Urología Pediátrica"/>
    <m/>
    <m/>
    <s v="Pedro López Pereira ( jefe de sección de urología en hospital Infantil La paz Madrid) y Ana Gómez  "/>
    <x v="1"/>
    <s v="Colegio de Médicos"/>
    <n v="22"/>
    <n v="0"/>
    <n v="0"/>
    <m/>
  </r>
  <r>
    <x v="3"/>
    <x v="1"/>
    <x v="5"/>
    <n v="1"/>
    <x v="1"/>
    <s v="IV Máster en Valoración Médica del Daño Corporal"/>
    <m/>
    <m/>
    <s v="Dr. José Manuel Burgo Moreno"/>
    <x v="1"/>
    <s v="Colegio Médicos Málaga "/>
    <n v="18"/>
    <n v="0"/>
    <n v="0"/>
    <m/>
  </r>
  <r>
    <x v="0"/>
    <x v="1"/>
    <x v="8"/>
    <n v="1"/>
    <x v="1"/>
    <s v="Understanding the beneficial role of the microbiota in animals and plants"/>
    <m/>
    <m/>
    <s v="Gab+G32:G50riel Núñez Ollero, Paul Schulze-Lefert"/>
    <x v="2"/>
    <s v="Univ. Michigan – Medical School; Max Planck Institute for Plant Breeding Research (Germany)"/>
    <n v="22"/>
    <m/>
    <n v="0"/>
    <m/>
  </r>
  <r>
    <x v="0"/>
    <x v="1"/>
    <x v="8"/>
    <n v="1"/>
    <x v="1"/>
    <s v="Chromosomal instability: from molecular mechanisms to disease"/>
    <m/>
    <m/>
    <s v="Guillermo De Cárcer Díez, Pablo Huertas Sánchez, Andrés Joaquín Lopez Contreras"/>
    <x v="2"/>
    <s v="CNIO (Madrid); US; Univ. Copenhagen"/>
    <n v="38"/>
    <m/>
    <n v="0"/>
    <m/>
  </r>
  <r>
    <x v="0"/>
    <x v="0"/>
    <x v="8"/>
    <n v="1"/>
    <x v="1"/>
    <s v="Chromosome architecture and topological stress"/>
    <m/>
    <m/>
    <s v="Erez Lieberman Aiden, Felipe Cortés Ledesma, Andre Nussenzweig"/>
    <x v="2"/>
    <s v="Baylor College of Medicine and Rice University - Houston (USA); Centro Andaluz de Biología Molecular (CABIMER); National Institutes of Health"/>
    <n v="31"/>
    <n v="13"/>
    <n v="0.41935483870967744"/>
    <m/>
  </r>
  <r>
    <x v="0"/>
    <x v="0"/>
    <x v="8"/>
    <n v="1"/>
    <x v="1"/>
    <s v="The cell biology behind the ONCOGENIC PIP3 LIPIDS"/>
    <m/>
    <m/>
    <s v="Richard Anderson, Ana Clara Carrera Ramírez, Bart Vanhaesebroeck"/>
    <x v="2"/>
    <s v="University of Wisconsin - Madison; Centro Nacional de Biotecnología - Madrid; UCL Cancer Institute - London"/>
    <n v="22"/>
    <n v="11"/>
    <n v="0.5"/>
    <m/>
  </r>
  <r>
    <x v="0"/>
    <x v="0"/>
    <x v="8"/>
    <n v="1"/>
    <x v="1"/>
    <s v="Genomic parasites and noncoding RNA in evolution and disease"/>
    <m/>
    <m/>
    <s v="Jordi Gómez Castilla, Andreas Werner"/>
    <x v="2"/>
    <s v="Inst. Parasitologia y Biomedicina &quot;Lopez-Neyra&quot;; Newcastle University"/>
    <n v="13"/>
    <n v="7"/>
    <n v="0.53846153846153844"/>
    <m/>
  </r>
  <r>
    <x v="0"/>
    <x v="0"/>
    <x v="8"/>
    <n v="1"/>
    <x v="1"/>
    <s v="Contribution of bacterial injection systems to human disease"/>
    <m/>
    <m/>
    <s v="Sophie Bleves, Jorge Galán, Matxalen Llosa Blas"/>
    <x v="2"/>
    <s v="Aix-Marseille Univ. (France); Yale Univ. School of Medicine; Univ. Cantabria"/>
    <n v="26"/>
    <n v="14"/>
    <n v="0.53846153846153844"/>
    <m/>
  </r>
  <r>
    <x v="0"/>
    <x v="1"/>
    <x v="8"/>
    <n v="1"/>
    <x v="1"/>
    <s v="Noncoding RNAmediated metabolic regulation in health and disease"/>
    <m/>
    <m/>
    <s v="Carlos Fernández Hernando, Santiago Lamas Peláez"/>
    <x v="2"/>
    <s v="Yale Univ. School of Medecine - Investigador; Centro de Biología Molecular &quot;Severo Ochoa&quot; (CSIC-UAM) - Investigador"/>
    <n v="35"/>
    <m/>
    <n v="0"/>
    <m/>
  </r>
  <r>
    <x v="2"/>
    <x v="0"/>
    <x v="0"/>
    <n v="1"/>
    <x v="1"/>
    <s v="Arteterapia para la gestión emocional"/>
    <m/>
    <s v="30 horas"/>
    <s v="Pilar María Domínguez Toscano"/>
    <x v="11"/>
    <s v="UHU - Prof. Titular "/>
    <n v="45"/>
    <n v="1"/>
    <n v="2.2222222222222223E-2"/>
    <s v="Asociación Andaluza de Arteterapia"/>
  </r>
  <r>
    <x v="2"/>
    <x v="0"/>
    <x v="0"/>
    <n v="1"/>
    <x v="1"/>
    <s v="Inteligencia emocional y salud"/>
    <m/>
    <s v="30 horas"/>
    <s v="Pedro Sáenz-López Buñuel"/>
    <x v="11"/>
    <s v="UHU - Catedrático"/>
    <n v="57"/>
    <n v="5"/>
    <n v="8.771929824561403E-2"/>
    <s v="Sociedad Española de Medicina de Familia y Comunitaria - Grupo programa Comunicación y Salud / Fundación SHE - Obra Social &quot;La Caixa&quot;"/>
  </r>
  <r>
    <x v="2"/>
    <x v="2"/>
    <x v="0"/>
    <n v="1"/>
    <x v="1"/>
    <s v="Arteterapia para la gestión emocional y la realización personal"/>
    <m/>
    <s v="25 horas"/>
    <s v="Pilar María Domínguez Toscano"/>
    <x v="11"/>
    <s v="UHU - Prof. Titular"/>
    <n v="36"/>
    <n v="1"/>
    <n v="2.7777777777777776E-2"/>
    <s v="Ediciones Perímetro"/>
  </r>
  <r>
    <x v="0"/>
    <x v="0"/>
    <x v="0"/>
    <n v="1"/>
    <x v="1"/>
    <s v="Fisioterapia integrativa"/>
    <m/>
    <s v="30 horas"/>
    <s v="Antonio Martínez Amat"/>
    <x v="12"/>
    <s v="UJA - Prof. Titular"/>
    <n v="37"/>
    <n v="0"/>
    <n v="0"/>
    <s v="Biotronic Advanced Develops – Fisiosalud Élite"/>
  </r>
  <r>
    <x v="0"/>
    <x v="0"/>
    <x v="0"/>
    <n v="1"/>
    <x v="1"/>
    <s v="Salud sexual y reproductiva y desarrollo desde un enfoque de género y derechos humanos"/>
    <m/>
    <s v="30 horas"/>
    <s v="Antonio Frías Osuna, María Casilda Velasco Juez"/>
    <x v="12"/>
    <s v="UJA - Prof. Titular; UGR - Investigador"/>
    <n v="21"/>
    <n v="1"/>
    <n v="4.7619047619047616E-2"/>
    <s v="Medicus Mundi Sur"/>
  </r>
  <r>
    <x v="0"/>
    <x v="2"/>
    <x v="0"/>
    <n v="1"/>
    <x v="1"/>
    <s v="Evidencias científicas sobre los beneficios de la práctica del yoga, la meditación y la dieta saludable"/>
    <m/>
    <s v="20 horas"/>
    <s v="José Juan Gaforio Martínez, Antonio Bolívar Sánchez-Cañete"/>
    <x v="12"/>
    <s v="UJA - Catedrático; Yoga Merkhaba (Almería) - Secretario"/>
    <n v="61"/>
    <n v="4"/>
    <n v="6.5573770491803282E-2"/>
    <s v="Aceites Melgarejo, Nobleza del Sur-Aceites Castellar, Anahata Centro de Yoga, Andunatura, Asociación Siom, Aura Centro de Salud y Bienestar, Camping La Garrofa, Fraile Llanos de Castillejo, Aceites Castillo de Canena, Centro de Yoga Muladhara, Clínica Santa Juana, Corpórea Centro de Movimiento, Cortijo Los Baños Al Hamam, Espacio Aruna Almería, Asociación Merkhaba de Profesores de Yoga,  Mindfulness Aquí Ahora, Monva, Software del Sol, YogaGil Escuela de Yoga y Masaje "/>
  </r>
  <r>
    <x v="0"/>
    <x v="2"/>
    <x v="0"/>
    <n v="1"/>
    <x v="1"/>
    <s v="Procesos de mecanotransducción en Fisioterapia"/>
    <m/>
    <s v="25 horas"/>
    <s v="Antonio Martínez Amat, Alfonso Javier Ibáñez Vera"/>
    <x v="12"/>
    <s v="UJA - Prof. Titular; UJA - Prof. Sustituto Interino"/>
    <n v="17"/>
    <n v="1"/>
    <n v="5.8823529411764705E-2"/>
    <m/>
  </r>
  <r>
    <x v="0"/>
    <x v="1"/>
    <x v="3"/>
    <n v="1"/>
    <x v="1"/>
    <s v="Guía canino en intervención asistida con perro"/>
    <s v="9 ECTS"/>
    <m/>
    <s v="Rafael Martos Montes, David Ordóñez Pérez"/>
    <x v="12"/>
    <s v="UJA - Prof. Titular; &quot;Perruneando&quot; - Dir. Técnico"/>
    <n v="19"/>
    <n v="0"/>
    <n v="0"/>
    <m/>
  </r>
  <r>
    <x v="0"/>
    <x v="0"/>
    <x v="3"/>
    <n v="1"/>
    <x v="1"/>
    <s v="Guía canino en intervención asistida con perros"/>
    <s v="9 ECTS"/>
    <m/>
    <s v="Rafael Martos Montes, David Ordóñez Pérez"/>
    <x v="12"/>
    <s v="UJA – Profesor titular; Perruneando – Director Técnico y Guía Canino"/>
    <n v="20"/>
    <n v="1"/>
    <n v="0.05"/>
    <m/>
  </r>
  <r>
    <x v="3"/>
    <x v="0"/>
    <x v="7"/>
    <n v="1"/>
    <x v="1"/>
    <s v="Experto en urgencias y emergencias(VIII ed)"/>
    <m/>
    <m/>
    <s v="Andrés Buforn, José Ignacio Peláez"/>
    <x v="7"/>
    <s v="UMA, Colegio Médicos Málaga "/>
    <n v="17"/>
    <n v="0"/>
    <n v="0"/>
    <m/>
  </r>
  <r>
    <x v="3"/>
    <x v="0"/>
    <x v="7"/>
    <n v="1"/>
    <x v="1"/>
    <s v="Experto en valoración médica de incapacidades"/>
    <m/>
    <m/>
    <s v="José Luis de la Fuente, José Manuel Burgos"/>
    <x v="7"/>
    <s v="Colegio Médicos Málaga, UMA"/>
    <n v="15"/>
    <n v="0"/>
    <n v="0"/>
    <m/>
  </r>
  <r>
    <x v="3"/>
    <x v="1"/>
    <x v="7"/>
    <n v="1"/>
    <x v="1"/>
    <s v="Experto en urgencias y emergencias(25 ECTS)"/>
    <m/>
    <m/>
    <s v="ANDRÉS BUFORN Y JOSÉ IGNACIO PELÁEZ"/>
    <x v="7"/>
    <s v="Colegio Médicos Málaga"/>
    <n v="18"/>
    <n v="0"/>
    <n v="0"/>
    <m/>
  </r>
  <r>
    <x v="0"/>
    <x v="0"/>
    <x v="6"/>
    <n v="1"/>
    <x v="1"/>
    <s v="Intervención asistida con animales"/>
    <m/>
    <m/>
    <s v="Dr. Rafael Martos Montes, Dr. David Ordóñez Pérez"/>
    <x v="13"/>
    <m/>
    <n v="13"/>
    <n v="2"/>
    <n v="0.15384615384615385"/>
    <m/>
  </r>
  <r>
    <x v="0"/>
    <x v="1"/>
    <x v="6"/>
    <n v="1"/>
    <x v="1"/>
    <s v="Intervención asistida con animales"/>
    <m/>
    <m/>
    <s v="Dr. Rafael Martos Montes, Dr. David Ordóñez Pérez"/>
    <x v="13"/>
    <m/>
    <n v="18"/>
    <n v="0"/>
    <n v="0"/>
    <m/>
  </r>
  <r>
    <x v="1"/>
    <x v="0"/>
    <x v="6"/>
    <n v="1"/>
    <x v="1"/>
    <s v="Actividad Física y Salud"/>
    <m/>
    <m/>
    <s v="Dr. Delfín Galiano Orea"/>
    <x v="14"/>
    <m/>
    <n v="41"/>
    <n v="2"/>
    <n v="4.878048780487805E-2"/>
    <m/>
  </r>
  <r>
    <x v="1"/>
    <x v="1"/>
    <x v="6"/>
    <n v="1"/>
    <x v="1"/>
    <s v="Actividad Física y Salud"/>
    <m/>
    <m/>
    <s v="Dr. Delfín Galiano Orea"/>
    <x v="14"/>
    <m/>
    <n v="45"/>
    <n v="3"/>
    <n v="6.6666666666666666E-2"/>
    <m/>
  </r>
  <r>
    <x v="1"/>
    <x v="1"/>
    <x v="7"/>
    <n v="1"/>
    <x v="1"/>
    <s v="EXPERTO NUTRICIÓN PARA OFICINAS DE FARMACIA Y CENTROS SANITARIOS (2ª Edic.)(25 ECTS)"/>
    <m/>
    <m/>
    <s v="D. francisco josé Berral de la Rosa"/>
    <x v="14"/>
    <s v="Catedrático UPO, Nutrifarma"/>
    <n v="20"/>
    <n v="0"/>
    <n v="0"/>
    <m/>
  </r>
  <r>
    <x v="1"/>
    <x v="1"/>
    <x v="5"/>
    <n v="1"/>
    <x v="1"/>
    <s v="Máster en Actividad Física, Rendimiento Deportivo y Salud(enero17-dic.18) 2 años"/>
    <m/>
    <m/>
    <s v="DR.Francisco José Berral de la Rosa, Catedrático de Universidad "/>
    <x v="14"/>
    <s v="UPO, Uni. Estatal Valle Ecatepec, México"/>
    <n v="33"/>
    <n v="33"/>
    <n v="1"/>
    <m/>
  </r>
  <r>
    <x v="1"/>
    <x v="1"/>
    <x v="3"/>
    <n v="1"/>
    <x v="1"/>
    <s v="CF para profesionales en Riesgo Cardiovascular e Hipertensión"/>
    <m/>
    <m/>
    <s v="Francisco Javier Monteseirín Mateo"/>
    <x v="8"/>
    <s v="US - Prof. Titular"/>
    <n v="48"/>
    <m/>
    <n v="0"/>
    <m/>
  </r>
  <r>
    <x v="1"/>
    <x v="1"/>
    <x v="3"/>
    <n v="1"/>
    <x v="1"/>
    <s v="II Curso de Expertos en Riesgo CV e Hipertensión"/>
    <s v="7 ECTS"/>
    <m/>
    <s v="Francisco Javier Monteseirín Mateo"/>
    <x v="8"/>
    <s v="US - Prof. Titular"/>
    <n v="50"/>
    <m/>
    <n v="0"/>
    <s v="Laboratorios BIAL"/>
  </r>
  <r>
    <x v="1"/>
    <x v="1"/>
    <x v="3"/>
    <n v="1"/>
    <x v="1"/>
    <s v="I Curso de actualización en enfermedades respiratorias"/>
    <s v="7 ECTS"/>
    <m/>
    <s v="Francisco Javier Monteseirín Mateo"/>
    <x v="8"/>
    <s v="US - Prof. Titular"/>
    <n v="15"/>
    <m/>
    <n v="0"/>
    <s v="Laboratorios BIAL"/>
  </r>
  <r>
    <x v="1"/>
    <x v="1"/>
    <x v="3"/>
    <n v="1"/>
    <x v="1"/>
    <s v="II Curso de actualización en enfermedades respiratorias"/>
    <s v="7 ECTS"/>
    <m/>
    <s v="Francisco Javier Monteseirín Mateo"/>
    <x v="8"/>
    <s v="US - Prof. Titular"/>
    <n v="20"/>
    <m/>
    <n v="0"/>
    <s v="Laboratorios BIAL"/>
  </r>
  <r>
    <x v="1"/>
    <x v="1"/>
    <x v="3"/>
    <n v="1"/>
    <x v="1"/>
    <s v="III Curso de actualización en enfermedades respiratorias"/>
    <s v="7 ECTS"/>
    <m/>
    <s v="Francisco Javier Monteseirín Mateo"/>
    <x v="8"/>
    <s v="US - Prof. Titular"/>
    <n v="27"/>
    <m/>
    <n v="0"/>
    <s v="Laboratorios BIAL"/>
  </r>
  <r>
    <x v="1"/>
    <x v="1"/>
    <x v="3"/>
    <n v="1"/>
    <x v="1"/>
    <s v="IV Curso de actualización en enfermedades respiratorias"/>
    <s v="7 ECTS"/>
    <m/>
    <s v="Francisco Javier Monteseirín Mateo"/>
    <x v="8"/>
    <s v="US - Prof. Titular"/>
    <n v="29"/>
    <m/>
    <n v="0"/>
    <s v="Laboratorios BIAL"/>
  </r>
  <r>
    <x v="1"/>
    <x v="0"/>
    <x v="3"/>
    <n v="1"/>
    <x v="1"/>
    <s v="Curso de Actualización en Patologías Crónicas"/>
    <m/>
    <m/>
    <s v="Francisco Javier Monteseirín Mateo"/>
    <x v="8"/>
    <s v="Fac. Medicina US – Prof. Titular"/>
    <n v="50"/>
    <n v="1"/>
    <n v="0.02"/>
    <s v="Laboratorios BIAL"/>
  </r>
  <r>
    <x v="1"/>
    <x v="0"/>
    <x v="3"/>
    <n v="1"/>
    <x v="1"/>
    <s v="IV Curso de actualización en enfermedades respiratorias"/>
    <m/>
    <m/>
    <s v="Francisco Javier Monteseirín Mateo"/>
    <x v="8"/>
    <s v="Fac. Medicina US – Prof. Titular"/>
    <n v="24"/>
    <n v="6"/>
    <n v="0.25"/>
    <s v="Laboratorios BIAL"/>
  </r>
  <r>
    <x v="2"/>
    <x v="1"/>
    <x v="5"/>
    <n v="1"/>
    <x v="1"/>
    <s v="Máster en Ecografía Clínica Iedición "/>
    <m/>
    <m/>
    <s v="LuisM Beltrán Romero (Medicina Interna, UAM) y Máximo Bernabeu Wittel, Profesor Asociado Medicina Interna US, "/>
    <x v="8"/>
    <s v="US, Hospital Virgen del Rocío"/>
    <n v="48"/>
    <n v="0"/>
    <n v="0"/>
    <m/>
  </r>
  <r>
    <x v="1"/>
    <x v="1"/>
    <x v="6"/>
    <n v="1"/>
    <x v="1"/>
    <s v="Conocimiento Actual de las Enfermedades Raras (A extinguir)"/>
    <m/>
    <m/>
    <m/>
    <x v="10"/>
    <m/>
    <m/>
    <m/>
    <b v="0"/>
    <m/>
  </r>
  <r>
    <x v="0"/>
    <x v="1"/>
    <x v="3"/>
    <n v="1"/>
    <x v="2"/>
    <s v="Olivicultura de precisión. El futuro del cultivo del olivo"/>
    <s v="10 ECTS"/>
    <m/>
    <s v="Eduardo Morán Fagúndez, Fabiola Naranjo Ramírez"/>
    <x v="1"/>
    <s v="Colegio Oficial de Biólogos de Andalucía - Decano; AULANED - Dir. Operaciones"/>
    <n v="21"/>
    <n v="0"/>
    <n v="0"/>
    <m/>
  </r>
  <r>
    <x v="0"/>
    <x v="1"/>
    <x v="4"/>
    <n v="1"/>
    <x v="2"/>
    <s v="Análisis sensorial de aceite de oliva virgen extra. Aromas y sabores de la..."/>
    <m/>
    <m/>
    <s v="María Soledad Román Herrera"/>
    <x v="1"/>
    <s v="Centro de Interpretación Olivar y Aceite Comarca de La Loma"/>
    <n v="41"/>
    <m/>
    <n v="0"/>
    <m/>
  </r>
  <r>
    <x v="0"/>
    <x v="1"/>
    <x v="5"/>
    <n v="1"/>
    <x v="2"/>
    <s v="XIII Máster en Gestión y conservación de especies en comercio: el marco internacional"/>
    <m/>
    <m/>
    <s v="Margarita Clemnte Muñoz"/>
    <x v="2"/>
    <s v="Catedrática Uni, CUCO"/>
    <n v="47"/>
    <n v="37"/>
    <n v="0.78723404255319152"/>
    <m/>
  </r>
  <r>
    <x v="0"/>
    <x v="1"/>
    <x v="1"/>
    <n v="1"/>
    <x v="2"/>
    <s v="Carbon nanomaterials and nanocomposites"/>
    <s v="2 ECTS"/>
    <m/>
    <s v="Francisco Carrasco Marín, Agustín Francisco Pérez Cadenas"/>
    <x v="6"/>
    <s v="UGR - Catedrático; UGR - Prof. Titular"/>
    <n v="30"/>
    <n v="8"/>
    <n v="0.26666666666666666"/>
    <m/>
  </r>
  <r>
    <x v="2"/>
    <x v="0"/>
    <x v="6"/>
    <n v="1"/>
    <x v="2"/>
    <s v="Derecho Ambiental (en extinción)"/>
    <m/>
    <m/>
    <s v="María del Carmen Nuñez"/>
    <x v="11"/>
    <m/>
    <n v="3"/>
    <n v="3"/>
    <n v="1"/>
    <m/>
  </r>
  <r>
    <x v="2"/>
    <x v="0"/>
    <x v="6"/>
    <n v="1"/>
    <x v="2"/>
    <s v="Simulación Molecular"/>
    <m/>
    <m/>
    <s v="Dr. Felipe Jiménez Blas"/>
    <x v="11"/>
    <m/>
    <n v="12"/>
    <n v="3"/>
    <n v="0.25"/>
    <m/>
  </r>
  <r>
    <x v="2"/>
    <x v="0"/>
    <x v="6"/>
    <n v="1"/>
    <x v="2"/>
    <s v="Geología y Gestión Ambiental de los Recursos Minerales"/>
    <m/>
    <m/>
    <s v="Dr. Grabriel Ruiz de Almodovar Sel"/>
    <x v="11"/>
    <m/>
    <n v="6"/>
    <n v="5"/>
    <n v="0.83333333333333337"/>
    <m/>
  </r>
  <r>
    <x v="2"/>
    <x v="1"/>
    <x v="6"/>
    <n v="1"/>
    <x v="2"/>
    <s v="Derecho Ambiental ( en extinción)"/>
    <m/>
    <m/>
    <s v="María del Carmen Nuñez"/>
    <x v="11"/>
    <m/>
    <n v="17"/>
    <n v="14"/>
    <n v="0.82352941176470584"/>
    <m/>
  </r>
  <r>
    <x v="2"/>
    <x v="1"/>
    <x v="6"/>
    <n v="1"/>
    <x v="2"/>
    <s v="Geología y Gestión Ambiental de los Recursos Minerales"/>
    <m/>
    <m/>
    <s v="Dr. Grabriel Ruiz de Almodovar Sel"/>
    <x v="11"/>
    <m/>
    <n v="12"/>
    <n v="5"/>
    <n v="0.41666666666666669"/>
    <m/>
  </r>
  <r>
    <x v="2"/>
    <x v="1"/>
    <x v="1"/>
    <n v="1"/>
    <x v="2"/>
    <s v="Encuentro científico internacional en física nuclear. La Rábida 2018"/>
    <m/>
    <s v="30 horas"/>
    <s v="José Enrique García Ramos"/>
    <x v="11"/>
    <s v="UHU - Profes. Tilular"/>
    <n v="56"/>
    <n v="4"/>
    <n v="7.1428571428571425E-2"/>
    <m/>
  </r>
  <r>
    <x v="0"/>
    <x v="0"/>
    <x v="6"/>
    <n v="1"/>
    <x v="2"/>
    <s v="Biotecnología Avanzada"/>
    <m/>
    <m/>
    <s v="Miguel Ángel Botella Mesa"/>
    <x v="7"/>
    <m/>
    <n v="12"/>
    <n v="0"/>
    <n v="0"/>
    <m/>
  </r>
  <r>
    <x v="0"/>
    <x v="1"/>
    <x v="6"/>
    <n v="1"/>
    <x v="2"/>
    <s v="Biotecnología Avanzada"/>
    <m/>
    <m/>
    <s v="Miguel Ángel Botella Mesa"/>
    <x v="7"/>
    <m/>
    <n v="11"/>
    <n v="1"/>
    <n v="9.0909090909090912E-2"/>
    <m/>
  </r>
  <r>
    <x v="0"/>
    <x v="1"/>
    <x v="8"/>
    <n v="1"/>
    <x v="2"/>
    <s v="Adaptación varietal y cambio climático en olivo: del reposo invernal a la floración"/>
    <m/>
    <m/>
    <s v="Fernando Pliego Alfaro, Luis Gonzaga Rallo Romero"/>
    <x v="7"/>
    <s v="UMA - Prof. Titular; UCO - Emérito"/>
    <n v="10"/>
    <m/>
    <n v="0"/>
    <m/>
  </r>
  <r>
    <x v="1"/>
    <x v="0"/>
    <x v="6"/>
    <n v="1"/>
    <x v="2"/>
    <s v="Tecnología de los Sistemas de Energía Solar Fotovoltaica (A extinguir)"/>
    <m/>
    <m/>
    <s v="Mariano Sidrach de Cardona Ortín"/>
    <x v="7"/>
    <m/>
    <n v="4"/>
    <n v="1"/>
    <n v="0.25"/>
    <m/>
  </r>
  <r>
    <x v="1"/>
    <x v="1"/>
    <x v="6"/>
    <n v="1"/>
    <x v="2"/>
    <s v="Tecnología de los Sistemas de Energía Solar Fotovoltaica (A extinguir)"/>
    <m/>
    <m/>
    <s v="Mariano Sidrach de Cardona Ortín"/>
    <x v="7"/>
    <m/>
    <n v="2"/>
    <n v="0"/>
    <n v="0"/>
    <m/>
  </r>
  <r>
    <x v="1"/>
    <x v="0"/>
    <x v="6"/>
    <n v="1"/>
    <x v="2"/>
    <s v="Agricultura y Ganadería Ecológicas"/>
    <m/>
    <m/>
    <s v="Dra. Gloria I. Guzmán, Dra. Yolanda Mena Guerrero"/>
    <x v="14"/>
    <m/>
    <n v="11"/>
    <n v="2"/>
    <n v="0.18181818181818182"/>
    <m/>
  </r>
  <r>
    <x v="1"/>
    <x v="1"/>
    <x v="6"/>
    <n v="1"/>
    <x v="2"/>
    <s v="Derechos Humanos, Interculturalidad y Desarrollo"/>
    <m/>
    <m/>
    <s v="Dr. Francisco Infante, Dra. Caroline Proner"/>
    <x v="14"/>
    <m/>
    <n v="3"/>
    <n v="2"/>
    <n v="0.66666666666666663"/>
    <m/>
  </r>
  <r>
    <x v="1"/>
    <x v="0"/>
    <x v="3"/>
    <n v="1"/>
    <x v="3"/>
    <s v="Voluntariado y Participación Social: Formación para transformar y transformarnos"/>
    <m/>
    <m/>
    <s v="Francisco José Santolaya Soriano"/>
    <x v="8"/>
    <s v="Fac. Psicología US – Prof. Asociado"/>
    <n v="36"/>
    <n v="2"/>
    <n v="5.5555555555555552E-2"/>
    <s v="Junta de Andalucía"/>
  </r>
  <r>
    <x v="0"/>
    <x v="0"/>
    <x v="0"/>
    <n v="1"/>
    <x v="3"/>
    <s v="Entidades locales, control interno y control externo: estado de la cuestión"/>
    <m/>
    <s v="25 horas"/>
    <s v="Enrique Javier Benítez Palma"/>
    <x v="0"/>
    <s v="Consejero de la Cámara de cuentas de Andalucía"/>
    <n v="45"/>
    <n v="0"/>
    <n v="0"/>
    <m/>
  </r>
  <r>
    <x v="0"/>
    <x v="1"/>
    <x v="3"/>
    <n v="1"/>
    <x v="3"/>
    <s v="Olivicultura e industrias derivadas con énfasis en cultivo de tejidos y evaluación sensorial del aceite de oliva virgen extra"/>
    <s v="4 ECTS"/>
    <m/>
    <s v="Juan Manuel Caballero Reig, Mª Lourdes Soria Herrera"/>
    <x v="0"/>
    <s v="IFAPA - Córdoba; UNIA"/>
    <n v="79"/>
    <n v="79"/>
    <n v="1"/>
    <s v="UNJDG Tacna, Perú"/>
  </r>
  <r>
    <x v="1"/>
    <x v="1"/>
    <x v="3"/>
    <n v="1"/>
    <x v="3"/>
    <s v="Cómo financiar mi actividad de divulgación científica con fondos europeos"/>
    <m/>
    <s v="75 horas"/>
    <s v="Ana Hidalgo López"/>
    <x v="0"/>
    <s v="CSIC - Oficina de Programas Europeos"/>
    <n v="22"/>
    <m/>
    <n v="0"/>
    <m/>
  </r>
  <r>
    <x v="2"/>
    <x v="0"/>
    <x v="0"/>
    <n v="1"/>
    <x v="3"/>
    <s v="Sociedad de la información y derecho"/>
    <m/>
    <s v="30 horas"/>
    <s v="Florentino Gregorio Ruíz Yamuza"/>
    <x v="0"/>
    <s v="Consejo General del Poder Judicial - Audiencia Provincial de Huelva"/>
    <n v="27"/>
    <n v="4"/>
    <n v="0.14814814814814814"/>
    <s v="Colegio de Abogados de Huelva"/>
  </r>
  <r>
    <x v="1"/>
    <x v="2"/>
    <x v="0"/>
    <n v="1"/>
    <x v="3"/>
    <s v="Análisis del Reglamento General de Protección de Datos Personales"/>
    <m/>
    <s v="25 horas"/>
    <s v="José Ignacio González González"/>
    <x v="0"/>
    <s v="Delegado de Protección de Datos en Parlamento de Andalucía y Letrado del Defensor del Pueblo Andaluz"/>
    <n v="38"/>
    <n v="1"/>
    <n v="2.6315789473684209E-2"/>
    <s v="Consejo Transparencia y Protección de Datos"/>
  </r>
  <r>
    <x v="2"/>
    <x v="2"/>
    <x v="0"/>
    <n v="1"/>
    <x v="3"/>
    <m/>
    <m/>
    <s v="15 horas"/>
    <s v="Rafael Ruiz Ortiz de Galisteo"/>
    <x v="0"/>
    <s v="Servicio de Inspección. Delegación de Córdoba de la Consejería de Educación y Deporte."/>
    <m/>
    <m/>
    <b v="0"/>
    <m/>
  </r>
  <r>
    <x v="2"/>
    <x v="2"/>
    <x v="0"/>
    <n v="1"/>
    <x v="3"/>
    <s v="Taller práctico de mediación: las especificidades de la mediación con las administraciones públicas"/>
    <m/>
    <s v="25 horas"/>
    <s v="Marina Otero Reina"/>
    <x v="0"/>
    <s v="Oficina del Defensor del Pueblo Andaluz - Servicio de Mediación"/>
    <n v="30"/>
    <n v="1"/>
    <n v="3.3333333333333333E-2"/>
    <s v="Oficina del Defensor del Pueblo Andaluz"/>
  </r>
  <r>
    <x v="2"/>
    <x v="1"/>
    <x v="4"/>
    <n v="1"/>
    <x v="3"/>
    <s v="XIV Jornadas de Historia sobre el Descubrimiento de América"/>
    <m/>
    <m/>
    <s v="Eduardo García Cruzado"/>
    <x v="15"/>
    <s v="Ayto. Palos de la Frontera - Técnico de Archivo, Museo y Patrimonio"/>
    <n v="67"/>
    <m/>
    <n v="0"/>
    <m/>
  </r>
  <r>
    <x v="0"/>
    <x v="0"/>
    <x v="2"/>
    <n v="1"/>
    <x v="3"/>
    <s v="VI Aula Juan de Mairena. Antonio Machado, poeta y algo más: apócrifos, pensamiento y teatro"/>
    <m/>
    <m/>
    <s v="Filomena Garrido Curiel"/>
    <x v="15"/>
    <s v="Ayuntamiento de Baeza – Área de cultura"/>
    <n v="25"/>
    <m/>
    <n v="0"/>
    <m/>
  </r>
  <r>
    <x v="0"/>
    <x v="0"/>
    <x v="0"/>
    <n v="1"/>
    <x v="3"/>
    <s v="Renta mínima de inserción: de la reflexión a la práctica"/>
    <m/>
    <s v="25 horas"/>
    <s v="Eva Funes Jiménez, María Peinado Martínez"/>
    <x v="15"/>
    <s v="Trabajadora Social - Agencia de Servicios Sociales y Atención a la Dependencia; Diputación de Jaén"/>
    <n v="14"/>
    <n v="0"/>
    <n v="0"/>
    <s v="Colegio Oficial de Trabajo Social de Jaén"/>
  </r>
  <r>
    <x v="0"/>
    <x v="0"/>
    <x v="4"/>
    <n v="1"/>
    <x v="3"/>
    <s v="X Jornadas sobre el ciclo integral del agua"/>
    <m/>
    <m/>
    <s v="Francisco Javier Lechuga Arias"/>
    <x v="15"/>
    <s v="Diputación Provincial de Jaén (Director adjunto – Servicios Municipales)"/>
    <n v="68"/>
    <n v="0"/>
    <n v="0"/>
    <m/>
  </r>
  <r>
    <x v="2"/>
    <x v="0"/>
    <x v="0"/>
    <n v="1"/>
    <x v="3"/>
    <s v="Retos de las economías rurales en el siglo XXI. El papel del desarrollo local."/>
    <m/>
    <s v="25 horas"/>
    <s v="María Teresa Jiménez Díaz, Juan Antonio Márquez Domínguez"/>
    <x v="15"/>
    <s v="Mancomunidad de Desarrollo Condado de Huelva - Gerenta; UHU - Catedrático"/>
    <n v="16"/>
    <n v="1"/>
    <n v="6.25E-2"/>
    <s v="Mancomunidad Desarrollo Condado de Huelva / Desarrollo del Condado S.A. / ACP Cercania Consultores S.L. / Ayto. de Niebla / Asociación para el Desarrollo del Condado de Niebla"/>
  </r>
  <r>
    <x v="2"/>
    <x v="0"/>
    <x v="4"/>
    <n v="1"/>
    <x v="3"/>
    <s v="Jornada sobre Economía circular"/>
    <m/>
    <s v="5 horas"/>
    <s v="Miguel Ángel Mejías Arroyo"/>
    <x v="15"/>
    <s v="Ayto. Punta Umbría – Jefe de Servicio Desarrollo Local"/>
    <n v="13"/>
    <m/>
    <n v="0"/>
    <s v="Atlantic Copper"/>
  </r>
  <r>
    <x v="3"/>
    <x v="2"/>
    <x v="0"/>
    <n v="1"/>
    <x v="3"/>
    <s v="Gobernanza territorial: las colectividades locales en los espaciios transfronterizos"/>
    <m/>
    <s v="20 horas"/>
    <s v="Venancio Gutiérrez Colomina, Hamid Aboulas"/>
    <x v="15"/>
    <s v="Secretaría Gral. Ayto. Málaga/UMA - Prof. Asociado; Univ. Abdelmalek Essaâdi (Tetuán, Marruecos)"/>
    <n v="20"/>
    <n v="18"/>
    <n v="0.9"/>
    <s v="CIFAL/AYUNTAMIENTO DE MÁLAGA"/>
  </r>
  <r>
    <x v="2"/>
    <x v="2"/>
    <x v="0"/>
    <n v="1"/>
    <x v="3"/>
    <s v="Claves y desafíos de la Comunicación: de la transformación digital al impacto positivo"/>
    <m/>
    <s v="25 horas"/>
    <s v="Charo Toscano Arenas, José Antonio Climent Rodríguez"/>
    <x v="15"/>
    <s v="Ayto. Huelva - Directora de Comunicación; UHU - Prof. Asociado"/>
    <n v="26"/>
    <n v="2"/>
    <n v="7.6923076923076927E-2"/>
    <m/>
  </r>
  <r>
    <x v="0"/>
    <x v="1"/>
    <x v="3"/>
    <n v="1"/>
    <x v="3"/>
    <s v="Curso de formación cualificada de Consejos Rectores de Cooperativas Agroalimentarias"/>
    <s v="4 ECTS"/>
    <m/>
    <s v="Antonio Guzmán Vico, Manuel Parras Rosa"/>
    <x v="1"/>
    <s v="Cooperativas Agro-Alimentarias de Jaén - Gerente; UJA - Catedrático"/>
    <n v="38"/>
    <n v="0"/>
    <n v="0"/>
    <s v="Caja Rural de Jaén y Diputación Provincial de Jaén"/>
  </r>
  <r>
    <x v="0"/>
    <x v="0"/>
    <x v="2"/>
    <n v="1"/>
    <x v="3"/>
    <s v="Taller de interpretación. El poder y la marginación."/>
    <m/>
    <m/>
    <s v="Francisco Javier García Yagüe"/>
    <x v="1"/>
    <s v="Cuarta Pared, S.L. – Director teatral"/>
    <n v="18"/>
    <n v="0"/>
    <n v="0"/>
    <m/>
  </r>
  <r>
    <x v="0"/>
    <x v="0"/>
    <x v="2"/>
    <n v="1"/>
    <x v="3"/>
    <s v="Taller de teatro de la imagen. Privilegios de la imaginación."/>
    <m/>
    <m/>
    <s v="Francisco Javier García Yagüe"/>
    <x v="1"/>
    <s v="Cuarta Pared, S.L. – Director teatral"/>
    <n v="11"/>
    <n v="0"/>
    <n v="0"/>
    <m/>
  </r>
  <r>
    <x v="0"/>
    <x v="1"/>
    <x v="4"/>
    <n v="1"/>
    <x v="3"/>
    <s v="Los yacimientos arqueopaleontológicos de Orce: su significado e importancia"/>
    <m/>
    <m/>
    <s v="Cecilio Barroso Ruiz"/>
    <x v="1"/>
    <s v="Presidente FIPEH"/>
    <n v="23"/>
    <m/>
    <n v="0"/>
    <m/>
  </r>
  <r>
    <x v="0"/>
    <x v="0"/>
    <x v="4"/>
    <n v="1"/>
    <x v="3"/>
    <s v="Cata de aceites de oliva virgen extra. Aromas y sabores de la nueva cosecha 2018/19"/>
    <m/>
    <m/>
    <s v="María Soledad Román Herrera"/>
    <x v="1"/>
    <s v="Centro de Interpretación Olivar y Aceite Comarca de la Loma"/>
    <n v="33"/>
    <m/>
    <n v="0"/>
    <m/>
  </r>
  <r>
    <x v="1"/>
    <x v="0"/>
    <x v="2"/>
    <n v="1"/>
    <x v="3"/>
    <s v="Problematizando la Declaración Universal de los Derechos Humanos"/>
    <m/>
    <s v="12 horas"/>
    <s v="Caroline Proner"/>
    <x v="1"/>
    <s v="Instituto Joaquín Herrera Flores – Directora"/>
    <n v="10"/>
    <n v="9"/>
    <n v="0.9"/>
    <m/>
  </r>
  <r>
    <x v="1"/>
    <x v="0"/>
    <x v="0"/>
    <n v="1"/>
    <x v="3"/>
    <s v="Cómo emprender de forma rentable desde el primer día"/>
    <m/>
    <s v="30 horas"/>
    <s v="José Castro Mora"/>
    <x v="1"/>
    <s v="Fundación Persán - Gerente"/>
    <n v="9"/>
    <n v="1"/>
    <n v="0.1111111111111111"/>
    <s v="Fundación PERSÁN"/>
  </r>
  <r>
    <x v="1"/>
    <x v="2"/>
    <x v="0"/>
    <n v="1"/>
    <x v="3"/>
    <s v="Nuevos retos ante el sindicalismo del siglo XXI"/>
    <m/>
    <s v="15 horas"/>
    <s v="Raúl García Romo"/>
    <x v="1"/>
    <s v="UGT Andalucía - Secretaría de Institucional"/>
    <n v="27"/>
    <n v="0"/>
    <n v="0"/>
    <s v="UGT Andalucía"/>
  </r>
  <r>
    <x v="1"/>
    <x v="1"/>
    <x v="4"/>
    <n v="1"/>
    <x v="3"/>
    <s v="Jornada de voluntariado medioambiental"/>
    <m/>
    <s v="6 horas"/>
    <s v="Miriam Navarro Díaz"/>
    <x v="1"/>
    <s v="Asociación Andaraje e Hipotenusa - Directora de Proyectos"/>
    <n v="17"/>
    <n v="2"/>
    <n v="0.11764705882352941"/>
    <s v="Junta de Andalucía"/>
  </r>
  <r>
    <x v="2"/>
    <x v="0"/>
    <x v="0"/>
    <n v="1"/>
    <x v="3"/>
    <s v="La asistencia sanitaria a la infancia en las crisis humanitarias."/>
    <m/>
    <s v="30 horas"/>
    <s v="Pilar Estébanez Estébanez"/>
    <x v="1"/>
    <s v="Sociedad Española de Medicina Humanitaria"/>
    <n v="21"/>
    <n v="0"/>
    <n v="0"/>
    <s v="SEMU / Instituto Hispalense de Pediatríca / Centro de Especialidades Pediátricas                      "/>
  </r>
  <r>
    <x v="2"/>
    <x v="0"/>
    <x v="0"/>
    <n v="1"/>
    <x v="3"/>
    <s v="Oportunidades de negocio en un mundo digital. Creación y aceleración de empresas."/>
    <m/>
    <s v="25 horas"/>
    <s v="Adela de Mora Muñoz"/>
    <x v="1"/>
    <s v="Andalucía Emprende, Fundación Pública Andaluza - Dir. Provincial de Huelva"/>
    <n v="46"/>
    <n v="4"/>
    <n v="8.6956521739130432E-2"/>
    <s v="Telefónica Open Future / Programa Minerva Vodafone / Play Station Talents / Andalucía Emprende, Fundación Pública Andaluza"/>
  </r>
  <r>
    <x v="2"/>
    <x v="2"/>
    <x v="0"/>
    <n v="1"/>
    <x v="3"/>
    <s v="Periodismo, deporte y técnica, un siglo largo de unión."/>
    <m/>
    <s v="20 horas"/>
    <s v="Alfredo Relaño Estapé"/>
    <x v="1"/>
    <s v="Diario AS - Director"/>
    <n v="18"/>
    <n v="1"/>
    <n v="5.5555555555555552E-2"/>
    <m/>
  </r>
  <r>
    <x v="2"/>
    <x v="2"/>
    <x v="0"/>
    <n v="1"/>
    <x v="3"/>
    <s v="Periodismo, más allá que un tweet"/>
    <m/>
    <s v="20 horas"/>
    <s v="Óscar Toro Peña, Paloma Contreras Pulido"/>
    <x v="1"/>
    <s v="Asociación INvisible - Presidente; UNIR - Prof. Contratada Doctora"/>
    <n v="19"/>
    <n v="2"/>
    <n v="0.10526315789473684"/>
    <s v="Atlantic Copper, Asociación de la Prensa de Huelva, Asociación Invisible"/>
  </r>
  <r>
    <x v="2"/>
    <x v="2"/>
    <x v="0"/>
    <n v="1"/>
    <x v="3"/>
    <s v="ODS (Objetivo Dieta Saludable). Un objetivo global para vivir."/>
    <m/>
    <s v="15 horas"/>
    <s v="Rosa Castizo Robles"/>
    <x v="1"/>
    <s v="Observatorio Iberoamericano de Cambio Climático y Desarrollo Sostenible - Coordinadora"/>
    <n v="31"/>
    <n v="0"/>
    <n v="0"/>
    <s v="Observatorio Iberoamericano del Cambio Climático y Desarrollo Sostenible, Diputación Provincial de Huelva"/>
  </r>
  <r>
    <x v="2"/>
    <x v="2"/>
    <x v="0"/>
    <n v="1"/>
    <x v="3"/>
    <s v="El perfilado de desempleados: una oportunidad para modernizar los servicios de empleo."/>
    <m/>
    <s v="20 horas"/>
    <s v="Florentino José Felgueroso Fernández"/>
    <x v="1"/>
    <s v="Fundación de Estudios de Economía Aplicada - Investigador Afiliado"/>
    <n v="41"/>
    <n v="0"/>
    <n v="0"/>
    <s v="ACCENTURE, Consejería de Empleo"/>
  </r>
  <r>
    <x v="2"/>
    <x v="0"/>
    <x v="3"/>
    <n v="1"/>
    <x v="3"/>
    <s v="Curso de Especialización en Vinos de Andalucía"/>
    <m/>
    <m/>
    <s v="Eusebio Pérez-Pastor Escobedo"/>
    <x v="1"/>
    <s v="Wine Revolution Company – General Manager"/>
    <n v="30"/>
    <m/>
    <n v="0"/>
    <m/>
  </r>
  <r>
    <x v="2"/>
    <x v="1"/>
    <x v="4"/>
    <n v="1"/>
    <x v="3"/>
    <s v="Jornada sobre Participación y voluntariado ambiental"/>
    <m/>
    <s v="6 horas"/>
    <s v="Miriam Navarro Díaz"/>
    <x v="1"/>
    <s v="Asociación Andaraje e Hipotenusa - Directora de Proyectos"/>
    <n v="17"/>
    <n v="1"/>
    <n v="5.8823529411764705E-2"/>
    <s v="Consejería de Igualdad y Servicios Sociales"/>
  </r>
  <r>
    <x v="3"/>
    <x v="0"/>
    <x v="0"/>
    <n v="1"/>
    <x v="3"/>
    <s v="Agenda 2030 para el desarrollo sostenible: un proceso de transformación mundial"/>
    <m/>
    <s v="30 horas"/>
    <s v="María del Carmen García Peña"/>
    <x v="1"/>
    <s v="Fundación CIEDES - Directora Gerente"/>
    <n v="23"/>
    <m/>
    <n v="0"/>
    <s v="CIFAL Málaga / FEMP (Federación española de municipios y provincias) / Fundación CIEDES / Fundación Unicaja"/>
  </r>
  <r>
    <x v="3"/>
    <x v="2"/>
    <x v="0"/>
    <n v="1"/>
    <x v="3"/>
    <s v="Retos de las organizaciones deportivas en la era de la globalización"/>
    <m/>
    <s v="25 horas"/>
    <s v="Juan Carlos Soto del Castillo"/>
    <x v="1"/>
    <s v="Red Network Lawyers - Socio Abogado"/>
    <n v="24"/>
    <n v="0"/>
    <n v="0"/>
    <s v="EUROPEAN CONSULTING ORGANIZATION"/>
  </r>
  <r>
    <x v="3"/>
    <x v="2"/>
    <x v="0"/>
    <n v="1"/>
    <x v="3"/>
    <s v="La agenda que transformará las ciudades. Cómo apropiarse de ella"/>
    <m/>
    <s v="25 horas"/>
    <s v="María del Carmen García Peña"/>
    <x v="1"/>
    <s v="Fundación CIEDES - Directora Gerente"/>
    <n v="17"/>
    <n v="1"/>
    <n v="5.8823529411764705E-2"/>
    <s v="CIFAL/CIEDES"/>
  </r>
  <r>
    <x v="3"/>
    <x v="0"/>
    <x v="3"/>
    <n v="1"/>
    <x v="3"/>
    <s v="Flipped Classroom (Aula Invertida) en formación universitaria"/>
    <m/>
    <m/>
    <s v="Paca Muñoz Donate, Yago Gómez López"/>
    <x v="1"/>
    <s v="Timón S. Coop. And. – Directores de Proyectos"/>
    <n v="27"/>
    <n v="1"/>
    <n v="3.7037037037037035E-2"/>
    <s v="Área de Innovación"/>
  </r>
  <r>
    <x v="0"/>
    <x v="1"/>
    <x v="5"/>
    <n v="1"/>
    <x v="3"/>
    <s v="Máster en Asesoría fiscal profesional"/>
    <m/>
    <m/>
    <s v="D. Javier Argente Álvarez, Inspector de Hacienda en excedencia y Eva Argente Linares, Dra, en Económicas."/>
    <x v="1"/>
    <s v="Centro Estudios superiores Granada "/>
    <n v="17"/>
    <n v="0"/>
    <n v="0"/>
    <m/>
  </r>
  <r>
    <x v="2"/>
    <x v="0"/>
    <x v="7"/>
    <n v="1"/>
    <x v="3"/>
    <s v="Curso de experto en cooperación  y acción internacional internacional"/>
    <m/>
    <m/>
    <s v="Nuria Cordero Ramos y Jes´su Delgado Baena"/>
    <x v="1"/>
    <s v="FAMSI"/>
    <n v="50"/>
    <n v="0"/>
    <n v="0"/>
    <m/>
  </r>
  <r>
    <x v="2"/>
    <x v="1"/>
    <x v="3"/>
    <n v="1"/>
    <x v="3"/>
    <s v="La comunicación y la cultura en Iberoamérica"/>
    <m/>
    <m/>
    <s v="Diana Elisa González Calderón"/>
    <x v="2"/>
    <s v="Univ. Autónoma del Estado de México - Prof. Investigadora"/>
    <n v="14"/>
    <m/>
    <n v="0"/>
    <m/>
  </r>
  <r>
    <x v="2"/>
    <x v="2"/>
    <x v="0"/>
    <n v="1"/>
    <x v="3"/>
    <s v="Jefes, jefazos y jefecillos: nuevos liderazgos en la sociedad del siglo XXI."/>
    <m/>
    <s v="15 horas"/>
    <s v="Ángel Losada Vázquez"/>
    <x v="2"/>
    <s v="Univ. Pontificia de Salamanca - Catedrático"/>
    <n v="32"/>
    <n v="0"/>
    <n v="0"/>
    <s v="CIVICOMM"/>
  </r>
  <r>
    <x v="3"/>
    <x v="0"/>
    <x v="0"/>
    <n v="1"/>
    <x v="3"/>
    <s v="La sostenibilidad en la industria de procesos"/>
    <m/>
    <s v="30 horas"/>
    <s v="Valentín González García, Juan José Rodríguez Jiménez"/>
    <x v="2"/>
    <s v="UAM - Prof. Contratado Doctor; UAM - Catedrático"/>
    <n v="22"/>
    <m/>
    <n v="0"/>
    <s v=" "/>
  </r>
  <r>
    <x v="3"/>
    <x v="0"/>
    <x v="0"/>
    <n v="1"/>
    <x v="3"/>
    <s v="España de reformas: entre el pacto constituyente, lo urgente y lo importante"/>
    <m/>
    <s v="30 horas"/>
    <s v="Luis Ignacio Gordillo Pérez"/>
    <x v="2"/>
    <s v="Univ. Deusto - Prof. Titular"/>
    <n v="26"/>
    <m/>
    <n v="0"/>
    <s v="Ministerio de Economía, industria y competitividad / Universidad de Deusto"/>
  </r>
  <r>
    <x v="3"/>
    <x v="2"/>
    <x v="0"/>
    <n v="1"/>
    <x v="3"/>
    <s v="La España Milenial ante la crisis  de los cuarenta"/>
    <m/>
    <s v="25 horas"/>
    <s v="Luis Ignacio Gordillo Pérez"/>
    <x v="2"/>
    <s v="Univ. Deusto - Prof. Titular"/>
    <n v="24"/>
    <n v="5"/>
    <n v="0.20833333333333334"/>
    <s v="MINISTERIO DE CIENCIA, INNOVACIÓN Y UNIVERSIDADES. AGENCIA ESTATAL DE INVESTIGACIÓN//EUROPEAN CONSULTING ORGANIZATION"/>
  </r>
  <r>
    <x v="3"/>
    <x v="0"/>
    <x v="0"/>
    <n v="1"/>
    <x v="3"/>
    <s v="Nueva gobernanza y modernización del Sector Público en los espacios territoriales transfronterizos"/>
    <m/>
    <s v="25 horas"/>
    <s v="Hamid Aboulas, Venancio Gutiérrez Colomina"/>
    <x v="2"/>
    <s v="Univ. Abdelmalek Essaado (Tetuán) - Prof. Titular; Ayto. Málaga - Srio. Gral."/>
    <n v="20"/>
    <m/>
    <n v="0"/>
    <s v="CIFAL Málaga / AYUNTAMIENTO DE MÁLAGA"/>
  </r>
  <r>
    <x v="1"/>
    <x v="0"/>
    <x v="1"/>
    <n v="1"/>
    <x v="3"/>
    <s v="Risk and the Insurance Business in History"/>
    <m/>
    <s v="28 horas"/>
    <s v="Robin Pearson, Jeronia Pons Pons"/>
    <x v="2"/>
    <s v="Hull University Business School - UK – Catedrático de Historia Económica; US – Prof. Titular"/>
    <n v="130"/>
    <m/>
    <n v="0"/>
    <s v="Fondazione Mansutti, Fundación CAJASOL, Fundación MAPFRE"/>
  </r>
  <r>
    <x v="2"/>
    <x v="0"/>
    <x v="2"/>
    <n v="1"/>
    <x v="3"/>
    <s v="Desarrollo económico local en la cooperación municipal"/>
    <m/>
    <m/>
    <s v="Pablo Santiago Costamagna"/>
    <x v="2"/>
    <s v="UTN / Universidad Nacional de Rafaela (UNRAF)"/>
    <n v="50"/>
    <m/>
    <n v="0"/>
    <m/>
  </r>
  <r>
    <x v="2"/>
    <x v="2"/>
    <x v="0"/>
    <n v="1"/>
    <x v="3"/>
    <s v="Traducción, comunicación e interculturalidad."/>
    <m/>
    <s v="25 horas"/>
    <s v="Nagwa Mehrez"/>
    <x v="2"/>
    <s v="Univ. Ain Shams, El Cairo - Catedrática"/>
    <n v="23"/>
    <n v="23"/>
    <n v="1"/>
    <m/>
  </r>
  <r>
    <x v="0"/>
    <x v="2"/>
    <x v="0"/>
    <n v="1"/>
    <x v="3"/>
    <s v="La España futura: configuración de un proyecto de país"/>
    <m/>
    <s v="25 horas"/>
    <s v="Rebeca Gómez Gázquez"/>
    <x v="3"/>
    <s v="UAL - Prof. Asociada"/>
    <n v="24"/>
    <n v="1"/>
    <n v="4.1666666666666664E-2"/>
    <s v="Colegio Oficial de Gestores Administrativos de Granada, Jaén y Almería, World Compliance Association, Parlamento de Andalucía, Wolters Kluwer España, Colegio de Economistas de Almería"/>
  </r>
  <r>
    <x v="0"/>
    <x v="1"/>
    <x v="4"/>
    <n v="1"/>
    <x v="3"/>
    <s v="Jornadas sobre comercio exterior"/>
    <s v="1 ECTS"/>
    <m/>
    <s v="Daniel Coronado Guerrero"/>
    <x v="4"/>
    <s v="UCA - Catedrático"/>
    <n v="37"/>
    <n v="1"/>
    <n v="2.7027027027027029E-2"/>
    <m/>
  </r>
  <r>
    <x v="1"/>
    <x v="0"/>
    <x v="0"/>
    <n v="1"/>
    <x v="3"/>
    <s v="¿Última ratio, única ratio o prima ratio de la intervención penal en la lucha contra la violencia de género?"/>
    <m/>
    <s v="30 horas"/>
    <s v="María Milagros Acale Sánchez"/>
    <x v="4"/>
    <s v="UCA - Catedrática"/>
    <n v="8"/>
    <n v="1"/>
    <n v="0.125"/>
    <s v="Instituto Andaluz Interuniversitario de Criminología / UCA"/>
  </r>
  <r>
    <x v="1"/>
    <x v="1"/>
    <x v="4"/>
    <n v="1"/>
    <x v="3"/>
    <s v="Jornadas sobre Comercio Exterior"/>
    <m/>
    <s v="10 horas"/>
    <s v="Daniel Coronado Guerrero"/>
    <x v="4"/>
    <s v="UCA - Catedrático"/>
    <n v="39"/>
    <m/>
    <n v="0"/>
    <s v="Banco de Santander"/>
  </r>
  <r>
    <x v="2"/>
    <x v="1"/>
    <x v="4"/>
    <n v="1"/>
    <x v="3"/>
    <s v="Jornadas sobre Comercio exterior"/>
    <m/>
    <s v="10 horas"/>
    <s v="Daniel Coronado Guerrero"/>
    <x v="4"/>
    <s v="UCA - Catedrático"/>
    <n v="25"/>
    <m/>
    <n v="0"/>
    <s v="Banco Santander y UCA"/>
  </r>
  <r>
    <x v="3"/>
    <x v="1"/>
    <x v="4"/>
    <n v="1"/>
    <x v="3"/>
    <s v="Jornadas sobre comercio exterior"/>
    <m/>
    <m/>
    <s v="Daniel Coronado Guerrero"/>
    <x v="4"/>
    <s v="UCA - Catedrático"/>
    <n v="27"/>
    <m/>
    <n v="0"/>
    <s v="Banco de Santander"/>
  </r>
  <r>
    <x v="0"/>
    <x v="0"/>
    <x v="0"/>
    <n v="1"/>
    <x v="3"/>
    <s v="Estrategias para una oleicultura más competitiva en un mercado global"/>
    <m/>
    <s v="30 horas"/>
    <s v="José Antonio Gómez-Limón Rodríguez, Manuel Parras Rosa"/>
    <x v="16"/>
    <s v="UCO - Catedrático; UJA - Catedrático"/>
    <n v="18"/>
    <n v="2"/>
    <n v="0.1111111111111111"/>
    <s v="Cajamar Caja Rural"/>
  </r>
  <r>
    <x v="1"/>
    <x v="0"/>
    <x v="6"/>
    <n v="1"/>
    <x v="3"/>
    <s v="Relaciones Internacionales"/>
    <m/>
    <m/>
    <s v="Dr. Miguel Agudo Zamora"/>
    <x v="16"/>
    <m/>
    <n v="22"/>
    <n v="9"/>
    <n v="0.40909090909090912"/>
    <m/>
  </r>
  <r>
    <x v="1"/>
    <x v="1"/>
    <x v="6"/>
    <n v="1"/>
    <x v="3"/>
    <s v="Relaciones Internacionales"/>
    <m/>
    <m/>
    <s v="Dr. Miguel Agudo Zamora"/>
    <x v="16"/>
    <m/>
    <n v="13"/>
    <n v="5"/>
    <n v="0.38461538461538464"/>
    <m/>
  </r>
  <r>
    <x v="1"/>
    <x v="0"/>
    <x v="1"/>
    <n v="1"/>
    <x v="3"/>
    <s v="IV Congreso Córdoba Ciudad de Encuentro y Diálogo. Migraciones y Migrantes en un Mundo Global"/>
    <m/>
    <s v="20 horas"/>
    <s v="Nicolás Castellano Flores, Manuel Torres Aguilar"/>
    <x v="16"/>
    <s v="Cadena SER – Periodista; Fac. Derecho - UCO – Catedrático"/>
    <n v="3"/>
    <n v="2"/>
    <n v="0.66666666666666663"/>
    <s v="Junta de Andalucía/Ayto. Córdoba/Cátedra UNESCO de UCO/Cadena SER"/>
  </r>
  <r>
    <x v="2"/>
    <x v="0"/>
    <x v="0"/>
    <n v="1"/>
    <x v="3"/>
    <s v="Retos contemporáneos en relaciones internacionales: prácticas diplomáticas, dinámicas de seguridad y cultura"/>
    <m/>
    <s v="30 horas"/>
    <s v="Fernando López Mora"/>
    <x v="16"/>
    <s v="UCO - Prof. Titular "/>
    <n v="29"/>
    <n v="4"/>
    <n v="0.13793103448275862"/>
    <s v="Cátedra UNESCO de Resolución de Conflictos UCO / Grupo de Investigación HUM 808 UCO"/>
  </r>
  <r>
    <x v="3"/>
    <x v="2"/>
    <x v="0"/>
    <n v="1"/>
    <x v="3"/>
    <s v="Miradas al mundo contemporáneo: conflictividad internacional, dinámicas de seguridad y cultura de la paz"/>
    <m/>
    <s v="25 horas"/>
    <s v="Fernando López Mora"/>
    <x v="16"/>
    <s v="UCO - Catedrático"/>
    <n v="23"/>
    <n v="2"/>
    <n v="8.6956521739130432E-2"/>
    <s v="CATEDRA UNESCO UCO"/>
  </r>
  <r>
    <x v="0"/>
    <x v="1"/>
    <x v="3"/>
    <n v="1"/>
    <x v="3"/>
    <s v="Internacional de formación de responsables de almazaras"/>
    <m/>
    <m/>
    <s v="Luis Gonzaga Rallo Romero, Noureddine Ouazzani, Mª Lourdes Soria Herrera"/>
    <x v="5"/>
    <s v="UCO - Prof. Emérito; Agro-pôle Olivier ENA Meknès. Maroc.; UNIA"/>
    <n v="49"/>
    <m/>
    <n v="0"/>
    <m/>
  </r>
  <r>
    <x v="1"/>
    <x v="1"/>
    <x v="1"/>
    <n v="1"/>
    <x v="3"/>
    <s v="Seminario Internacional, Polícia, Diversidad y Educación en Derechos"/>
    <m/>
    <m/>
    <s v="Miguel Jesús Agudo Zamora"/>
    <x v="5"/>
    <s v="UCO - Catedrático"/>
    <n v="36"/>
    <m/>
    <n v="0"/>
    <m/>
  </r>
  <r>
    <x v="0"/>
    <x v="0"/>
    <x v="0"/>
    <n v="1"/>
    <x v="3"/>
    <s v="Métodos y técnicas instrumentales con Stata"/>
    <m/>
    <s v="30 horas"/>
    <s v="María Ángeles Sánchez Domínguez"/>
    <x v="6"/>
    <s v="UGR - Prof. Titular"/>
    <n v="27"/>
    <n v="0"/>
    <n v="0"/>
    <s v="Grupo Investigación SEJ-340 (UGR) – ERICES (U. Valencia)"/>
  </r>
  <r>
    <x v="0"/>
    <x v="0"/>
    <x v="0"/>
    <n v="1"/>
    <x v="3"/>
    <s v="Talleres para enseñar español a inmigrantes"/>
    <m/>
    <s v="30 horas"/>
    <s v="Aurelio Ríos Rojas, Guadalupe Ruiz Fajardo"/>
    <x v="6"/>
    <s v="UGR - Prof. Titular; Univ. Columbia (EEUU)"/>
    <n v="28"/>
    <n v="0"/>
    <n v="0"/>
    <s v="Instituto Cervantes"/>
  </r>
  <r>
    <x v="0"/>
    <x v="2"/>
    <x v="0"/>
    <n v="1"/>
    <x v="3"/>
    <s v="Métodos y técnicas instrumentales con Stata"/>
    <m/>
    <s v="25 horas"/>
    <s v="Ángeles Sánchez Domínguez"/>
    <x v="6"/>
    <s v="UGR (Fac. Económicas) - Prof. Titular"/>
    <n v="19"/>
    <n v="2"/>
    <n v="0.10526315789473684"/>
    <s v="Grupo Investigación SEJ-340 (Univ. Granada), ERICES (Univ. Valencia), Grupo Investigación SEJ-559 (Univ. Málaga)"/>
  </r>
  <r>
    <x v="0"/>
    <x v="0"/>
    <x v="4"/>
    <n v="1"/>
    <x v="3"/>
    <s v="Avances en los métodos de análisis de suelos y plantas"/>
    <m/>
    <m/>
    <s v="Emilia Fernández Ondoño"/>
    <x v="6"/>
    <s v="Fac. Ciencias UGR – Prof. Titular"/>
    <n v="27"/>
    <n v="2"/>
    <n v="7.407407407407407E-2"/>
    <m/>
  </r>
  <r>
    <x v="1"/>
    <x v="1"/>
    <x v="3"/>
    <n v="1"/>
    <x v="3"/>
    <s v="II Escuela virtual de cultura emprendedora"/>
    <m/>
    <s v="50 horas"/>
    <s v="Juan de Dios Jiménez Aguilera, David Patiño Rodríguez"/>
    <x v="6"/>
    <s v="UGR - Catedrático; US - Prof. Contratado Doctor"/>
    <n v="42"/>
    <m/>
    <n v="0"/>
    <s v="Consejería de Economía y Conocimiento / Consejería de Educación"/>
  </r>
  <r>
    <x v="1"/>
    <x v="0"/>
    <x v="5"/>
    <n v="1"/>
    <x v="3"/>
    <s v="COPFYDE Certificado Oficial de Formación Pedagógica y Didáctica Equivalente"/>
    <m/>
    <m/>
    <s v="Antonio Moreno Verdejo, Mar Venegas Medina"/>
    <x v="6"/>
    <s v="UGR, Consejería de Educación y Deporte (Junta de Andalucía)"/>
    <n v="50"/>
    <n v="0"/>
    <n v="0"/>
    <m/>
  </r>
  <r>
    <x v="3"/>
    <x v="0"/>
    <x v="3"/>
    <n v="1"/>
    <x v="3"/>
    <s v="Storytelling y transmedia en e-learning"/>
    <m/>
    <m/>
    <s v="Nieves Rosendo Sánchez"/>
    <x v="6"/>
    <s v="UGR – Investigadora contratada"/>
    <n v="13"/>
    <n v="2"/>
    <n v="0.15384615384615385"/>
    <s v="Área de Innovación"/>
  </r>
  <r>
    <x v="0"/>
    <x v="0"/>
    <x v="7"/>
    <n v="1"/>
    <x v="3"/>
    <s v="Experto fiscal para profesionales en ejercicio (en extinción)"/>
    <m/>
    <m/>
    <s v="Javier Argente Álvarez, Eva Argente Linares"/>
    <x v="6"/>
    <s v="Centro de Estudios Superiores Máster Fiscal Granada, URG"/>
    <n v="0"/>
    <n v="0"/>
    <b v="0"/>
    <m/>
  </r>
  <r>
    <x v="0"/>
    <x v="1"/>
    <x v="7"/>
    <n v="1"/>
    <x v="3"/>
    <s v="Experto fiscal para profesiones en ejerccicio"/>
    <m/>
    <m/>
    <s v="D. Javier Argente Álvarez, Inspector de Hacienda en excedencia y Eva Argente Linares, Dra, en Económicas."/>
    <x v="6"/>
    <s v="Centro de Estudios superiores Máster  Fiscal Granada, UGR"/>
    <n v="28"/>
    <n v="0"/>
    <n v="0"/>
    <m/>
  </r>
  <r>
    <x v="1"/>
    <x v="0"/>
    <x v="5"/>
    <n v="1"/>
    <x v="3"/>
    <s v="Máster en Asesoría fiscal profesional (en extinción) "/>
    <m/>
    <m/>
    <s v="Javier Argente Álvarez,  Eva Argente Linares"/>
    <x v="6"/>
    <s v="Centro de Estudios Superiores Máster Fiscal Granada, UGR"/>
    <n v="0"/>
    <n v="0"/>
    <b v="0"/>
    <m/>
  </r>
  <r>
    <x v="1"/>
    <x v="1"/>
    <x v="5"/>
    <n v="1"/>
    <x v="3"/>
    <s v="Máster en Contabilidad y control financiero de las Administraciones Públicas(abril18-jun19)"/>
    <m/>
    <m/>
    <s v="Dªrocío Sánchez Mira, D. Andrés Navarro "/>
    <x v="6"/>
    <s v="UGR. Junta de andalucía "/>
    <n v="25"/>
    <n v="0"/>
    <n v="0"/>
    <m/>
  </r>
  <r>
    <x v="2"/>
    <x v="0"/>
    <x v="2"/>
    <n v="1"/>
    <x v="3"/>
    <s v="Taller Liderazgo basado en principios efectivos"/>
    <m/>
    <s v="10 horas"/>
    <s v="Agustín Galán García"/>
    <x v="11"/>
    <s v="UHU / Catedrático"/>
    <n v="26"/>
    <n v="11"/>
    <n v="0.42307692307692307"/>
    <s v="Atlantic Copper"/>
  </r>
  <r>
    <x v="2"/>
    <x v="0"/>
    <x v="0"/>
    <n v="1"/>
    <x v="3"/>
    <s v="De la viña a la bodega: los mundos del vino"/>
    <m/>
    <s v="30 horas"/>
    <s v="Enrique Torres Álvarez"/>
    <x v="11"/>
    <s v="UHU - Prof. Titular"/>
    <n v="47"/>
    <n v="1"/>
    <n v="2.1276595744680851E-2"/>
    <s v="Consejo Regulador D.O. Condado de Huelva / Cátedra del Vino UHU"/>
  </r>
  <r>
    <x v="2"/>
    <x v="2"/>
    <x v="0"/>
    <n v="1"/>
    <x v="3"/>
    <s v="Educar las emociones para mejorar la salud."/>
    <m/>
    <s v="25 horas"/>
    <s v="Pedro Sáenz-López Buñuel"/>
    <x v="11"/>
    <s v="UHU - Catedrático"/>
    <n v="60"/>
    <n v="4"/>
    <n v="6.6666666666666666E-2"/>
    <s v="Grupo -Programa Comunicación y Salud, Centro de Investigación en Pensamiento Contemporáneo e Innovación para el Desarrollo Social (Universidad de Huelva)"/>
  </r>
  <r>
    <x v="2"/>
    <x v="1"/>
    <x v="3"/>
    <n v="1"/>
    <x v="3"/>
    <s v="LaLiga Fair Play Social: cómo aportar valor desde la responsabilidad social"/>
    <m/>
    <s v="60 horas"/>
    <s v="Roberto Fernández Villarino"/>
    <x v="11"/>
    <s v="UHU - Prof. Asociado"/>
    <n v="76"/>
    <n v="1"/>
    <n v="1.3157894736842105E-2"/>
    <s v="Fundación del Futbol Profesional / Gaudia Formación S.L."/>
  </r>
  <r>
    <x v="2"/>
    <x v="0"/>
    <x v="3"/>
    <n v="1"/>
    <x v="3"/>
    <s v="Programa Cátedra Fundación Atlantic Copper de Formación en habilidades directivas"/>
    <m/>
    <s v="30 horas"/>
    <s v="Agustín Galán García"/>
    <x v="11"/>
    <s v="UHU – Catedrático"/>
    <n v="29"/>
    <n v="16"/>
    <n v="0.55172413793103448"/>
    <s v="Atlantic Copper"/>
  </r>
  <r>
    <x v="2"/>
    <x v="0"/>
    <x v="3"/>
    <n v="1"/>
    <x v="3"/>
    <s v="Proyectos para la transición: diseño y herramientas"/>
    <s v="9 ECTS"/>
    <m/>
    <s v="Blanca Miedes Ugarte"/>
    <x v="11"/>
    <s v="UHU – Prof. Titular"/>
    <n v="19"/>
    <n v="10"/>
    <n v="0.52631578947368418"/>
    <s v="Diputación de Huelva"/>
  </r>
  <r>
    <x v="2"/>
    <x v="1"/>
    <x v="4"/>
    <n v="1"/>
    <x v="3"/>
    <s v="Jornada sobre Régimen jurídico de los espacios marinos y litorales"/>
    <m/>
    <s v="15 horas"/>
    <s v="José Zamorano Wisnes"/>
    <x v="11"/>
    <s v="UHU - Prof. Asociado"/>
    <n v="11"/>
    <n v="8"/>
    <n v="0.72727272727272729"/>
    <s v="UHU"/>
  </r>
  <r>
    <x v="2"/>
    <x v="0"/>
    <x v="6"/>
    <n v="1"/>
    <x v="3"/>
    <s v="Dirección y Gestión de Personas"/>
    <m/>
    <m/>
    <s v="Dra. María Jesús Moreno Domínguez"/>
    <x v="11"/>
    <m/>
    <n v="30"/>
    <n v="4"/>
    <n v="0.13333333333333333"/>
    <m/>
  </r>
  <r>
    <x v="2"/>
    <x v="0"/>
    <x v="6"/>
    <n v="1"/>
    <x v="3"/>
    <s v="Comunicación y Educación Audiovisual"/>
    <m/>
    <m/>
    <s v="Dr. José Ignacio Aguaded-Gómez "/>
    <x v="11"/>
    <m/>
    <n v="18"/>
    <n v="13"/>
    <n v="0.72222222222222221"/>
    <m/>
  </r>
  <r>
    <x v="2"/>
    <x v="0"/>
    <x v="6"/>
    <n v="1"/>
    <x v="3"/>
    <s v="Economía, Finanzas y Computación"/>
    <m/>
    <m/>
    <s v="Dra. Concepción Román Díaz"/>
    <x v="11"/>
    <m/>
    <n v="21"/>
    <n v="11"/>
    <n v="0.52380952380952384"/>
    <m/>
  </r>
  <r>
    <x v="2"/>
    <x v="0"/>
    <x v="6"/>
    <n v="1"/>
    <x v="3"/>
    <s v="Investigación en la enseñanza y el aprendizaje de las Ciencias Experimentales, Sociales y Matemáticas"/>
    <m/>
    <m/>
    <s v="Dra. Myriam J. Martín Cáceres"/>
    <x v="11"/>
    <m/>
    <n v="9"/>
    <n v="5"/>
    <n v="0.55555555555555558"/>
    <m/>
  </r>
  <r>
    <x v="2"/>
    <x v="1"/>
    <x v="6"/>
    <n v="1"/>
    <x v="3"/>
    <s v="Dirección y Gestión de Personas"/>
    <m/>
    <m/>
    <s v="Dra. María Jesús Moreno Domínguez"/>
    <x v="11"/>
    <m/>
    <n v="29"/>
    <n v="4"/>
    <n v="0.13793103448275862"/>
    <m/>
  </r>
  <r>
    <x v="2"/>
    <x v="1"/>
    <x v="6"/>
    <n v="1"/>
    <x v="3"/>
    <s v="Comunicación y Educación Audiovisual"/>
    <m/>
    <m/>
    <s v="Dr. José Ignacio Aguaded-Gómez "/>
    <x v="11"/>
    <m/>
    <n v="26"/>
    <n v="12"/>
    <n v="0.46153846153846156"/>
    <m/>
  </r>
  <r>
    <x v="2"/>
    <x v="1"/>
    <x v="6"/>
    <n v="1"/>
    <x v="3"/>
    <s v="Economía, Finanzas y Computación"/>
    <m/>
    <m/>
    <s v="Dra. Concepción Román Díaz"/>
    <x v="11"/>
    <m/>
    <n v="8"/>
    <n v="4"/>
    <n v="0.5"/>
    <m/>
  </r>
  <r>
    <x v="2"/>
    <x v="1"/>
    <x v="6"/>
    <n v="1"/>
    <x v="3"/>
    <s v="Investigación en la enseñanza y el aprendizaje de las Ciencias Experimentales, Sociales y Matemáticas"/>
    <m/>
    <m/>
    <s v="Dra. Myriam J. Martín Cáceres"/>
    <x v="11"/>
    <m/>
    <n v="12"/>
    <n v="7"/>
    <n v="0.58333333333333337"/>
    <m/>
  </r>
  <r>
    <x v="2"/>
    <x v="1"/>
    <x v="1"/>
    <n v="1"/>
    <x v="3"/>
    <s v="IV Seminario sobre Geología y minería de recursos minerales"/>
    <m/>
    <m/>
    <s v="Juan Manuel Pons Pérez, Reinaldo Sáez Ramos, Gabriel Ruiz de Almodóvar Sel"/>
    <x v="11"/>
    <s v="MATSA - Dir. Dpto. Exploración; UHU - Catedrático; UHU - Prof. Titular"/>
    <n v="38"/>
    <m/>
    <n v="0"/>
    <m/>
  </r>
  <r>
    <x v="2"/>
    <x v="0"/>
    <x v="1"/>
    <n v="1"/>
    <x v="3"/>
    <s v="Seminario &quot;Política, sociedad y personas&quot;"/>
    <m/>
    <s v="35 horas"/>
    <s v="María de la O Barroso González, Agustín Galán García"/>
    <x v="11"/>
    <s v="UHU – Profes. Tilular; UHU – Catedrático"/>
    <n v="14"/>
    <n v="14"/>
    <n v="1"/>
    <s v="CONFADICOL - Confederación de Asambleas y Diputados de Colombia"/>
  </r>
  <r>
    <x v="2"/>
    <x v="0"/>
    <x v="1"/>
    <n v="1"/>
    <x v="3"/>
    <s v="V Seminario sobre Geología y minería de recursos minerales. Mineralogía, tratamiento mineral y metalurgía: métodos y técnicas"/>
    <s v="2 ECTS"/>
    <m/>
    <s v="Juan Manuel Pons Pérez, Gabriel Ruiz de Almodóvar Sel, Reinaldo Sáez Ramos, Mª Dolores Yesares Ortiz"/>
    <x v="11"/>
    <s v="Minas de Aguas Teñidas – Director de Exploración; UHU – Catedrático; UHU – Prof. Titular; School Earth Sciences - Univ. College Dublin – Research Fellow"/>
    <n v="30"/>
    <n v="4"/>
    <n v="0.13333333333333333"/>
    <s v="MATSA - Minas de Aguas Teñidas, S.A.U."/>
  </r>
  <r>
    <x v="0"/>
    <x v="0"/>
    <x v="2"/>
    <n v="1"/>
    <x v="3"/>
    <s v="Taller vocal de interpretación de música Barroca: un acercamiento a las vísperas de Claudio Monteverdi desde las fuentes originales"/>
    <m/>
    <m/>
    <s v="Javier Marín López, Fernando Pérez Valera"/>
    <x v="12"/>
    <s v="UJA – Prof. titular; Univ. Alicante – Ensemble La Danserye"/>
    <n v="25"/>
    <m/>
    <n v="0"/>
    <m/>
  </r>
  <r>
    <x v="0"/>
    <x v="0"/>
    <x v="0"/>
    <n v="1"/>
    <x v="3"/>
    <s v="Nuevas tendencias educativas en Educación Física"/>
    <m/>
    <s v="30 horas"/>
    <s v="Rafael Jorge Moreno Del Castillo, Juan Antonio Párraga Montilla"/>
    <x v="12"/>
    <s v="UJA - Prof. Titular; UJA - Prof. Titular"/>
    <n v="24"/>
    <n v="1"/>
    <n v="4.1666666666666664E-2"/>
    <s v="Dpto. Didáctica de la Expresión Musical, Plástica y Corporal (UJA)"/>
  </r>
  <r>
    <x v="0"/>
    <x v="0"/>
    <x v="0"/>
    <n v="1"/>
    <x v="3"/>
    <s v="Reforma constitucional y autonomía local"/>
    <m/>
    <s v="30 horas"/>
    <s v="Gerardo Ruiz-Rico Ruiz, Manuel Zafra Víctor"/>
    <x v="12"/>
    <s v="UJA - Catedrático; UGR - Prof. Titular"/>
    <n v="25"/>
    <n v="1"/>
    <n v="0.04"/>
    <s v="Dip. Prov. Jaén – Centro de estudios sociales y jurídicos Sur de Europa – Grupo investigación SEJ 173"/>
  </r>
  <r>
    <x v="0"/>
    <x v="0"/>
    <x v="0"/>
    <n v="1"/>
    <x v="3"/>
    <s v="El futuro de las pensiones a debate: retos y alternativas para su sostenibilidad"/>
    <m/>
    <s v="30 horas"/>
    <s v="Cristóbal Molina Navarrete, Isabel María Villar Cañada"/>
    <x v="12"/>
    <s v="UJA - Catedrático; UJA"/>
    <n v="20"/>
    <n v="0"/>
    <n v="0"/>
    <s v="Fundación Largo Caballero"/>
  </r>
  <r>
    <x v="0"/>
    <x v="0"/>
    <x v="0"/>
    <n v="1"/>
    <x v="3"/>
    <s v="Comercialización de los aceites de oliva en un entorno globalizado. Estrategias promocionales y nuevas tecnologías"/>
    <m/>
    <s v="30 horas"/>
    <s v="Encarnación Moral Pajares, Trinidad Vázquez Ruano"/>
    <x v="12"/>
    <s v="UJA - Prof. Titular; UJA - Prof. Contratado Doctor"/>
    <n v="31"/>
    <n v="1"/>
    <n v="3.2258064516129031E-2"/>
    <s v="Dip. Prov. Jaén – ICEX-Andalucía – Extenda – Cámara Oficial de Comercio e Industria de Andújar – Aula de Internacionalización (UJA) – Oleocampo, SCA – Grupo Interóleo – Legal Label Your Security, SL – Castillo de Canena – Aceites Picualia – Aceites Guadalquivir, SCA – Cooperativa San Juan -  Cabello x Mure"/>
  </r>
  <r>
    <x v="0"/>
    <x v="0"/>
    <x v="0"/>
    <n v="1"/>
    <x v="3"/>
    <s v="La voz de la experiencia. Claves para un envejecimiento feliz"/>
    <m/>
    <s v="25 horas"/>
    <s v="Juan Manuel de Faramiñán Gilbert, Juana Pérez Villar"/>
    <x v="12"/>
    <s v="UJA - Catedrático; UJA"/>
    <n v="19"/>
    <n v="0"/>
    <n v="0"/>
    <s v="Fac. Trabajo Social (UJA)"/>
  </r>
  <r>
    <x v="0"/>
    <x v="0"/>
    <x v="0"/>
    <n v="1"/>
    <x v="3"/>
    <s v="Corrupción y fraude en el deporte. Respuestas jurídicas"/>
    <m/>
    <s v="30 horas"/>
    <s v="Ignacio Francisco Benítez Ortúzar"/>
    <x v="12"/>
    <s v="UJA - Catedrático"/>
    <n v="20"/>
    <n v="1"/>
    <n v="0.05"/>
    <s v="Grupo investigación SEJ 428 – Fac. CC .Soc. y Juríd. UJA"/>
  </r>
  <r>
    <x v="0"/>
    <x v="0"/>
    <x v="0"/>
    <n v="1"/>
    <x v="3"/>
    <s v="Preparador laboral y personal de apoyo sociolaboral para colectivos en riesgo de exclusión social"/>
    <m/>
    <s v="20 horas"/>
    <s v="Eva Sotomayor Morales"/>
    <x v="12"/>
    <s v="CSIC - Directora del Banco de Datos, UJA - Prof. Contratada Doctora"/>
    <n v="37"/>
    <n v="1"/>
    <n v="2.7027027027027029E-2"/>
    <s v="Aprompsi Jaén – UniverDi"/>
  </r>
  <r>
    <x v="0"/>
    <x v="2"/>
    <x v="0"/>
    <n v="1"/>
    <x v="3"/>
    <s v="La fiscalidad del olivar ante los problemas de la empresa agrícola actual"/>
    <m/>
    <s v="15 horas"/>
    <s v="Carlos María López Espadafor"/>
    <x v="12"/>
    <s v="UJA - Catedrático"/>
    <n v="29"/>
    <n v="2"/>
    <n v="6.8965517241379309E-2"/>
    <s v="Excma. Diputación Provincial de Jaén "/>
  </r>
  <r>
    <x v="0"/>
    <x v="2"/>
    <x v="0"/>
    <n v="1"/>
    <x v="3"/>
    <s v="Estrategias de crecimiento en el sector oleícola. Diversificación y nuevos productos"/>
    <m/>
    <s v="25 horas"/>
    <s v="Manuel Parras Rosa, Juan Antonio Parrilla González"/>
    <x v="12"/>
    <s v="UJA - Catedrático; Picualia - Director Técnico"/>
    <n v="29"/>
    <n v="3"/>
    <n v="0.10344827586206896"/>
    <s v="Picualia, Facultad de Ciencias Sociales y Jurídicas (Univ. Jaén)"/>
  </r>
  <r>
    <x v="0"/>
    <x v="0"/>
    <x v="7"/>
    <n v="1"/>
    <x v="3"/>
    <s v="Experto universitario en gestión  de subproductos del olivar e industrias afines "/>
    <m/>
    <m/>
    <s v="José antonio La Cal Herrera"/>
    <x v="12"/>
    <m/>
    <n v="22"/>
    <n v="0"/>
    <n v="0"/>
    <m/>
  </r>
  <r>
    <x v="0"/>
    <x v="0"/>
    <x v="7"/>
    <n v="1"/>
    <x v="3"/>
    <s v="Experto en comercialización eficiente  de aceites de Oliva"/>
    <m/>
    <m/>
    <s v="Manuel Parras Rosa y ängel Martínez Gutierrez"/>
    <x v="12"/>
    <m/>
    <n v="22"/>
    <n v="1"/>
    <n v="4.5454545454545456E-2"/>
    <m/>
  </r>
  <r>
    <x v="0"/>
    <x v="0"/>
    <x v="3"/>
    <n v="1"/>
    <x v="3"/>
    <s v="Retos actuales del Derecho Constitucional"/>
    <m/>
    <s v="10 horas"/>
    <s v="Juan José Ruiz Ruiz, Gerardo Ruiz-Rico Ruiz"/>
    <x v="12"/>
    <s v="UJA – Prof. contratado, UJA – Catedrático"/>
    <n v="7"/>
    <n v="1"/>
    <n v="0.14285714285714285"/>
    <m/>
  </r>
  <r>
    <x v="0"/>
    <x v="0"/>
    <x v="3"/>
    <n v="1"/>
    <x v="3"/>
    <s v="Características del sector del aceite de oliva en España y herramientas para la protección de nombres protegidos en el sector"/>
    <m/>
    <m/>
    <s v="Ángel Martínez Gutiérrez"/>
    <x v="12"/>
    <s v="UJA – Catedrático"/>
    <n v="20"/>
    <m/>
    <n v="0"/>
    <m/>
  </r>
  <r>
    <x v="0"/>
    <x v="1"/>
    <x v="4"/>
    <n v="1"/>
    <x v="3"/>
    <s v="De Nueva España a México: el universo musical mexicano entre centenarios"/>
    <m/>
    <m/>
    <s v="Javier Marín López"/>
    <x v="12"/>
    <s v="UJA - Prof. Titular"/>
    <n v="32"/>
    <m/>
    <n v="0"/>
    <m/>
  </r>
  <r>
    <x v="3"/>
    <x v="0"/>
    <x v="0"/>
    <n v="1"/>
    <x v="3"/>
    <s v="El modelo educativo del Proyecto Roma: teoría y práctica"/>
    <m/>
    <s v="20 horas"/>
    <s v="Miguel López Melero"/>
    <x v="7"/>
    <s v="UMA - Catedrático"/>
    <n v="34"/>
    <m/>
    <n v="0"/>
    <s v="Proyecto Roma"/>
  </r>
  <r>
    <x v="3"/>
    <x v="0"/>
    <x v="0"/>
    <n v="1"/>
    <x v="3"/>
    <s v="Cooperación entre España y Marruecos en materias de inmigración, terrorismo y lucha contra la radicalización"/>
    <m/>
    <s v="30 horas"/>
    <s v="María del Pilar Rangel Rojas"/>
    <x v="7"/>
    <s v="UMA - Prof. Asociado"/>
    <n v="27"/>
    <m/>
    <n v="0"/>
    <s v="CIFAL Málaga"/>
  </r>
  <r>
    <x v="3"/>
    <x v="0"/>
    <x v="0"/>
    <n v="1"/>
    <x v="3"/>
    <s v="Retos del derecho social ante nuevas necesidades: pensiones, familia, deslocalización"/>
    <m/>
    <s v="30 horas"/>
    <s v="Francisco Adolfo Vila Tierno"/>
    <x v="7"/>
    <s v="UMA - Prof. Titular"/>
    <n v="26"/>
    <m/>
    <n v="0"/>
    <s v="Excmo. Colegio Oficial Graduados Sociales de Málaga y Melilla"/>
  </r>
  <r>
    <x v="3"/>
    <x v="0"/>
    <x v="0"/>
    <n v="1"/>
    <x v="3"/>
    <s v="¿Cómo afrontar el Cambio Climático en las ciudades mediterráneas? Herramientas de gestión y soluciones basadas en la Naturaleza"/>
    <m/>
    <s v="30 horas"/>
    <s v="Ángel Enrique Salvo Tierra"/>
    <x v="7"/>
    <s v="UMA - Prof. Titular"/>
    <n v="31"/>
    <m/>
    <n v="0"/>
    <s v="UICN (Unión internacional para la conservación de la naturaleza)"/>
  </r>
  <r>
    <x v="3"/>
    <x v="2"/>
    <x v="0"/>
    <n v="1"/>
    <x v="3"/>
    <s v="Cambio global: colapso o resiliencia"/>
    <m/>
    <s v="25 horas"/>
    <s v="Juan Marcos Castro Bonaño"/>
    <x v="7"/>
    <s v="UMA - Prof. Colaborador"/>
    <n v="37"/>
    <n v="2"/>
    <n v="5.4054054054054057E-2"/>
    <s v="ANPIER/UICN/CIFAL. PATROCINADO POR FUNDACIÓN UNICAJA"/>
  </r>
  <r>
    <x v="3"/>
    <x v="2"/>
    <x v="0"/>
    <n v="1"/>
    <x v="3"/>
    <s v="Periodismo de investigación, datos y reporterismo"/>
    <m/>
    <s v="20 horas"/>
    <s v="Agustín Rivera Hernández"/>
    <x v="7"/>
    <s v="UMA - Prof. Asociado"/>
    <n v="57"/>
    <n v="3"/>
    <n v="5.2631578947368418E-2"/>
    <s v="UNICAJA"/>
  </r>
  <r>
    <x v="3"/>
    <x v="2"/>
    <x v="0"/>
    <n v="1"/>
    <x v="3"/>
    <s v="Proyecto Roma: Teoría y práctica"/>
    <m/>
    <s v="20 horas"/>
    <s v="Miguel López Melero"/>
    <x v="7"/>
    <s v="UMA - Catedrático"/>
    <n v="34"/>
    <n v="2"/>
    <n v="5.8823529411764705E-2"/>
    <s v="PROYECTO ROMA"/>
  </r>
  <r>
    <x v="3"/>
    <x v="2"/>
    <x v="0"/>
    <n v="1"/>
    <x v="3"/>
    <s v="Terrorismo, radicalización y crimen organizado: amenazas contra la seguridad nacional"/>
    <m/>
    <s v="25 horas"/>
    <s v="María del Pilar Rangel Rojas"/>
    <x v="7"/>
    <s v="UMA - Prof. Asociada"/>
    <n v="32"/>
    <n v="2"/>
    <n v="6.25E-2"/>
    <s v="CIFAL  "/>
  </r>
  <r>
    <x v="3"/>
    <x v="2"/>
    <x v="0"/>
    <n v="1"/>
    <x v="3"/>
    <s v="SBN e infraestructuras verdes en entornos urbanos mediterráneos"/>
    <m/>
    <s v="25 horas"/>
    <s v="Ángel Enrique Salvo Tierra, Antonio José Troya Panduro"/>
    <x v="7"/>
    <s v="UMA - Prof. Titular; Centro de Cooperación del Mediterráneo de la UICN - Director"/>
    <n v="40"/>
    <n v="1"/>
    <n v="2.5000000000000001E-2"/>
    <s v="UICN/CIFAL"/>
  </r>
  <r>
    <x v="3"/>
    <x v="2"/>
    <x v="0"/>
    <n v="1"/>
    <x v="3"/>
    <s v="Los nuevos retos turísticos en el Mediterráneo. Origen, calidad y sostenibilidad"/>
    <m/>
    <s v="20 horas"/>
    <s v="Elena Ruiz Romero de la Cruz, Elena Cruz Ruiz"/>
    <x v="7"/>
    <s v="UMA - Prof. Titular; UMA - Prof. Ayudante Doctor"/>
    <n v="20"/>
    <n v="0"/>
    <n v="0"/>
    <s v="UNICAJA/FORO MED/"/>
  </r>
  <r>
    <x v="3"/>
    <x v="2"/>
    <x v="0"/>
    <n v="1"/>
    <x v="3"/>
    <s v="Contaminación acústica en las ciudades del siglo XXI"/>
    <m/>
    <s v="15 horas"/>
    <s v="Pedro Ángel Bernaola Galván"/>
    <x v="7"/>
    <s v="UMA - Catedrático"/>
    <n v="15"/>
    <n v="1"/>
    <n v="6.6666666666666666E-2"/>
    <s v="NOISSES/PATROCINADO POR FUNDACIÓN UNICAJA"/>
  </r>
  <r>
    <x v="3"/>
    <x v="0"/>
    <x v="3"/>
    <n v="1"/>
    <x v="3"/>
    <s v="Autoproducción de videos educativos para elearning"/>
    <m/>
    <m/>
    <s v="Daniel López Álvarez"/>
    <x v="7"/>
    <s v="UMA – Enseñanza Virtual y Laboratorios Tecnológicos"/>
    <n v="30"/>
    <n v="1"/>
    <n v="3.3333333333333333E-2"/>
    <s v="Área de Innovación"/>
  </r>
  <r>
    <x v="3"/>
    <x v="0"/>
    <x v="3"/>
    <n v="1"/>
    <x v="3"/>
    <s v="Curso de formación Derecho aduanero y tributario en comercio internacional"/>
    <m/>
    <m/>
    <s v="Ramón Deza Villasanz"/>
    <x v="7"/>
    <s v="Técnico Investigación Aduana / UMA – Profesor asociado"/>
    <n v="35"/>
    <n v="0"/>
    <n v="0"/>
    <m/>
  </r>
  <r>
    <x v="3"/>
    <x v="0"/>
    <x v="7"/>
    <n v="1"/>
    <x v="3"/>
    <s v="I curso de experto universitario en derecho de las nuevas tecnologías"/>
    <m/>
    <m/>
    <s v="Rafael Perea Ortega, Camino García Murillo"/>
    <x v="7"/>
    <s v="UMA"/>
    <n v="15"/>
    <n v="0"/>
    <n v="0"/>
    <m/>
  </r>
  <r>
    <x v="3"/>
    <x v="0"/>
    <x v="7"/>
    <n v="1"/>
    <x v="3"/>
    <s v="Experto universitario en dereccho español impartido en inglés(Ved)"/>
    <m/>
    <m/>
    <s v="José Manuel De Torres Perea, Diego Juan Chacón Morales"/>
    <x v="7"/>
    <s v="Colegio Abogados Lucena, UMA"/>
    <n v="15"/>
    <n v="1"/>
    <n v="6.6666666666666666E-2"/>
    <m/>
  </r>
  <r>
    <x v="3"/>
    <x v="0"/>
    <x v="7"/>
    <n v="1"/>
    <x v="3"/>
    <s v="Experto universitario en Derecho societario(Xiedición)"/>
    <m/>
    <m/>
    <s v="Patricia Benavides, Salvador González"/>
    <x v="7"/>
    <s v="UMA,Colegio Abogados Málaga"/>
    <n v="15"/>
    <n v="0"/>
    <n v="0"/>
    <m/>
  </r>
  <r>
    <x v="3"/>
    <x v="0"/>
    <x v="7"/>
    <n v="1"/>
    <x v="3"/>
    <s v="Expero en Relaciones Laborales y jurisdicción social"/>
    <m/>
    <m/>
    <s v="Francisco Vila, Maria José González Guerrero"/>
    <x v="7"/>
    <s v="UMA, Colegio abogados Málaga"/>
    <n v="15"/>
    <n v="0"/>
    <n v="0"/>
    <m/>
  </r>
  <r>
    <x v="3"/>
    <x v="1"/>
    <x v="7"/>
    <n v="1"/>
    <x v="3"/>
    <s v="X curso de Experto en Derecho societario (25 ECTS)"/>
    <m/>
    <m/>
    <s v="PATRICIA BENAVIDES Y SALVADOR GONZÁLEZ"/>
    <x v="7"/>
    <s v="Colegio Abogados Málaga, UMA"/>
    <n v="20"/>
    <n v="0"/>
    <n v="0"/>
    <m/>
  </r>
  <r>
    <x v="3"/>
    <x v="1"/>
    <x v="7"/>
    <n v="1"/>
    <x v="3"/>
    <s v="IX experto en derecho del trabajo y gestión laboral (25ects)"/>
    <m/>
    <m/>
    <s v="Franscisco Vila Tierno y Mª José Gonza´lez GuerreroColegio Abogados, UMA"/>
    <x v="7"/>
    <s v="Colegio Abogados Málaga, UMA"/>
    <n v="15"/>
    <n v="0"/>
    <n v="0"/>
    <m/>
  </r>
  <r>
    <x v="3"/>
    <x v="1"/>
    <x v="7"/>
    <n v="1"/>
    <x v="3"/>
    <s v="II curso de experto en Rsponsabiliodad civil"/>
    <m/>
    <m/>
    <s v="Carmen Arija Soutullo y Cristobal Carnero Varo"/>
    <x v="7"/>
    <s v="Colegio Abogados Málaga, UMA"/>
    <n v="31"/>
    <n v="0"/>
    <n v="0"/>
    <m/>
  </r>
  <r>
    <x v="0"/>
    <x v="0"/>
    <x v="6"/>
    <n v="1"/>
    <x v="3"/>
    <s v="Gestión estratégica sostenible de destrinos turísticos"/>
    <m/>
    <m/>
    <s v="D. Juan Ignacio Pulido fernánez"/>
    <x v="13"/>
    <m/>
    <n v="4"/>
    <n v="4"/>
    <n v="1"/>
    <m/>
  </r>
  <r>
    <x v="0"/>
    <x v="1"/>
    <x v="6"/>
    <n v="1"/>
    <x v="3"/>
    <s v="Gestión estratégica sostenible de destrinos turísticos"/>
    <m/>
    <m/>
    <s v="D. Juan Ignacio Pulido fernández"/>
    <x v="13"/>
    <m/>
    <n v="1"/>
    <n v="0"/>
    <n v="0"/>
    <m/>
  </r>
  <r>
    <x v="1"/>
    <x v="0"/>
    <x v="3"/>
    <n v="1"/>
    <x v="3"/>
    <s v="III Escuela Virtual de Cultura Emprendedora UNIA"/>
    <m/>
    <m/>
    <s v="José Ignacio García Pérez, María Luisa Palma Martos"/>
    <x v="13"/>
    <s v="UNIA"/>
    <n v="135"/>
    <n v="2"/>
    <n v="1.4814814814814815E-2"/>
    <s v="Consejería de Conocimiento, Investigacion y Universidad / Consejería de Educación"/>
  </r>
  <r>
    <x v="1"/>
    <x v="1"/>
    <x v="4"/>
    <n v="1"/>
    <x v="3"/>
    <s v="El mercado de trabajo en 2030: Gestionando con éxito los nuevos retos"/>
    <m/>
    <s v="4 horas"/>
    <s v="José Ignacio García Pérez"/>
    <x v="13"/>
    <s v="UNIA"/>
    <m/>
    <m/>
    <b v="0"/>
    <m/>
  </r>
  <r>
    <x v="1"/>
    <x v="1"/>
    <x v="1"/>
    <n v="1"/>
    <x v="3"/>
    <s v="Seminario de la Historia Social Única Electrónica"/>
    <m/>
    <s v="5 horas"/>
    <s v="José Ignacio García Pérez"/>
    <x v="13"/>
    <s v="UNIA"/>
    <m/>
    <m/>
    <b v="0"/>
    <s v="Junta de Andalucía"/>
  </r>
  <r>
    <x v="0"/>
    <x v="1"/>
    <x v="4"/>
    <n v="1"/>
    <x v="3"/>
    <s v="VIII Encuentros unidades técnicas de calidad de las universidades andaluzas"/>
    <s v="1 ECTS"/>
    <m/>
    <s v="José Ignacio García Pérez"/>
    <x v="14"/>
    <s v="UPO - Prof. Titular"/>
    <n v="69"/>
    <n v="0"/>
    <n v="0"/>
    <m/>
  </r>
  <r>
    <x v="1"/>
    <x v="0"/>
    <x v="6"/>
    <n v="1"/>
    <x v="3"/>
    <s v="Derechos Humanos, Interculturalidad y Desarrollo"/>
    <m/>
    <m/>
    <s v="Dr. Francisco Infante, Dra. Caroline Proner"/>
    <x v="14"/>
    <m/>
    <n v="14"/>
    <n v="16"/>
    <n v="1.1428571428571428"/>
    <m/>
  </r>
  <r>
    <x v="1"/>
    <x v="1"/>
    <x v="6"/>
    <n v="1"/>
    <x v="3"/>
    <s v="Agricultura y Ganadería Ecológicas"/>
    <m/>
    <m/>
    <s v="Dra. Gloria I. Guzmán, Dra. Yolanda Mena Guerrero"/>
    <x v="14"/>
    <m/>
    <n v="12"/>
    <n v="4"/>
    <n v="0.33333333333333331"/>
    <m/>
  </r>
  <r>
    <x v="1"/>
    <x v="2"/>
    <x v="0"/>
    <n v="1"/>
    <x v="3"/>
    <s v="El cambiante panorama estratégico-militar en el Norte de África y Oriente Medio"/>
    <m/>
    <s v="25 horas"/>
    <s v="Guillem Colom Piella"/>
    <x v="14"/>
    <s v="UPO - Prof. Contratado Doctor"/>
    <n v="15"/>
    <n v="0"/>
    <n v="0"/>
    <m/>
  </r>
  <r>
    <x v="1"/>
    <x v="2"/>
    <x v="0"/>
    <n v="1"/>
    <x v="3"/>
    <m/>
    <m/>
    <s v="15 horas"/>
    <s v="José Manuel Ramírez Hurtado"/>
    <x v="14"/>
    <s v="UPO"/>
    <m/>
    <m/>
    <b v="0"/>
    <s v="AEF/Mundofranquicia Consulting/Acordia Mediación/Princelandia"/>
  </r>
  <r>
    <x v="1"/>
    <x v="0"/>
    <x v="4"/>
    <n v="1"/>
    <x v="3"/>
    <s v="Hacia una nueva reforma del Sistema de Pensiones"/>
    <m/>
    <s v="4 horas"/>
    <s v="José Ignacio García Pérez"/>
    <x v="14"/>
    <s v="UPO – Catedrático"/>
    <n v="9"/>
    <n v="0"/>
    <n v="0"/>
    <m/>
  </r>
  <r>
    <x v="1"/>
    <x v="0"/>
    <x v="4"/>
    <n v="1"/>
    <x v="3"/>
    <s v="El Rol de las Fuerzas Armadas Españolas en el marco de Operaciones Internacionales a favor de la estabilidad en Africa/Sahel"/>
    <m/>
    <s v="4 horas"/>
    <s v="José Ignacio García Pérez"/>
    <x v="14"/>
    <s v="UPO – Catedrático"/>
    <n v="15"/>
    <n v="1"/>
    <n v="6.6666666666666666E-2"/>
    <m/>
  </r>
  <r>
    <x v="2"/>
    <x v="0"/>
    <x v="2"/>
    <n v="1"/>
    <x v="3"/>
    <s v="Ciudades, acción exterior y cooperación en el marco de los Objetivos de Desarrollo Sostenible (ODS)"/>
    <m/>
    <m/>
    <s v="Jesús Delgado Baena"/>
    <x v="14"/>
    <s v="UPO – Personal sustituto interino"/>
    <n v="92"/>
    <m/>
    <n v="0"/>
    <m/>
  </r>
  <r>
    <x v="2"/>
    <x v="1"/>
    <x v="4"/>
    <n v="1"/>
    <x v="3"/>
    <s v="I Jornadas de Emprendimiento UNIA. Creación de empresas y oportunidades de negocio"/>
    <m/>
    <s v="8 horas"/>
    <s v="José Ignacio García Pérez"/>
    <x v="14"/>
    <s v="UPO - Prof. Titular"/>
    <n v="46"/>
    <n v="3"/>
    <n v="6.5217391304347824E-2"/>
    <s v="Consejería de Conocimiento, Investigación y Universidad"/>
  </r>
  <r>
    <x v="2"/>
    <x v="1"/>
    <x v="1"/>
    <n v="1"/>
    <x v="3"/>
    <s v="Estrategias sindicales para la extensión de derechos"/>
    <m/>
    <m/>
    <s v="Rafael Gómez Gordillo, José Venerando Blanco Domínguez"/>
    <x v="14"/>
    <s v="UPO - Prof. Titular; CCOO Andalucía - Srio. Gral. Fed. Enseñanza"/>
    <n v="28"/>
    <m/>
    <n v="0"/>
    <m/>
  </r>
  <r>
    <x v="0"/>
    <x v="0"/>
    <x v="6"/>
    <n v="1"/>
    <x v="3"/>
    <s v="Agroecología, un enfoque para la sustentabilidad rural"/>
    <m/>
    <m/>
    <s v="Dr. Manuel González de Molina Navarro, Dr. David Gallar Hernández"/>
    <x v="14"/>
    <m/>
    <n v="16"/>
    <n v="10"/>
    <m/>
    <m/>
  </r>
  <r>
    <x v="0"/>
    <x v="1"/>
    <x v="6"/>
    <n v="1"/>
    <x v="3"/>
    <s v="Agroecología, un enfoque para la sustentabilidad rural"/>
    <m/>
    <m/>
    <s v="Dr. Manuel González de Molina Navarro, Dr. David Gallar Hernández"/>
    <x v="16"/>
    <m/>
    <n v="16"/>
    <n v="15"/>
    <n v="0.9375"/>
    <m/>
  </r>
  <r>
    <x v="1"/>
    <x v="0"/>
    <x v="2"/>
    <n v="1"/>
    <x v="3"/>
    <s v="Patrimonio y Turismo. Arquitectura y Conservación en Ciudades y Complejos Monumentales"/>
    <m/>
    <s v="10 horas"/>
    <s v="Carlos Plaza Morillo"/>
    <x v="8"/>
    <s v="US – Prof. Investigador Contratado"/>
    <n v="12"/>
    <n v="2"/>
    <n v="0.16666666666666666"/>
    <s v="Patronato Real Alcázar Sevilla"/>
  </r>
  <r>
    <x v="1"/>
    <x v="1"/>
    <x v="3"/>
    <n v="1"/>
    <x v="3"/>
    <s v="Curso de Profesionalización en Contabilidad Financiera para Economistas 5ª"/>
    <m/>
    <s v="60 horas"/>
    <s v="Manuel Orta Pérez"/>
    <x v="8"/>
    <s v="US - Prof. Titular"/>
    <n v="16"/>
    <m/>
    <n v="0"/>
    <s v="Colegio de Economistas de Sevilla"/>
  </r>
  <r>
    <x v="1"/>
    <x v="0"/>
    <x v="3"/>
    <n v="1"/>
    <x v="3"/>
    <s v="V Curso de actualización en enfermedades respiratorias"/>
    <m/>
    <m/>
    <s v="Francisco Javier Monteseirín Mateo"/>
    <x v="8"/>
    <s v="Fac. Medicina - US – Prof. Titular"/>
    <n v="16"/>
    <n v="5"/>
    <n v="0.3125"/>
    <s v="Laboratorios BIAL"/>
  </r>
  <r>
    <x v="2"/>
    <x v="0"/>
    <x v="0"/>
    <n v="1"/>
    <x v="3"/>
    <s v="Cambio climático, ciudades y ciudadanía"/>
    <m/>
    <s v="25 horas"/>
    <s v="Manuel Enrique Figueroa Clemente"/>
    <x v="8"/>
    <s v="US - Catedrático"/>
    <n v="37"/>
    <n v="5"/>
    <n v="0.13513513513513514"/>
    <s v="Diputación Provincial de Huelva"/>
  </r>
  <r>
    <x v="2"/>
    <x v="2"/>
    <x v="0"/>
    <n v="1"/>
    <x v="3"/>
    <s v="Justicia ambiental, postcrecimiento y extractivismos"/>
    <m/>
    <s v="25 horas"/>
    <s v="Félix Talego Vázquez, Juan Diego Pérez Cebada"/>
    <x v="8"/>
    <s v="US - Prof. Titular; UHU - Prof. Titular"/>
    <n v="19"/>
    <n v="12"/>
    <n v="0.63157894736842102"/>
    <s v="Instituto de Ciencia  y Tecnología Ambiental (ICTA-UAB), US, Campus de Excelencia Internacional de Medio Ambiente, Biodiversidad y Cambio Global (CEI CamBio, UPO)"/>
  </r>
  <r>
    <x v="1"/>
    <x v="1"/>
    <x v="7"/>
    <n v="1"/>
    <x v="3"/>
    <s v="Experto en Dereccho  del Trabajo ( 25 ECTS)  "/>
    <m/>
    <m/>
    <s v="D.Antonio Ojeda Avilés"/>
    <x v="8"/>
    <s v="Uni. Sevilla"/>
    <n v="13"/>
    <n v="13"/>
    <n v="1"/>
    <m/>
  </r>
  <r>
    <x v="1"/>
    <x v="1"/>
    <x v="5"/>
    <n v="1"/>
    <x v="3"/>
    <s v="Master Business School(sep2017-dic18)"/>
    <m/>
    <m/>
    <s v="D. Víctor Aguilar, US "/>
    <x v="8"/>
    <s v="US, San IgnacioUniversioty Miami"/>
    <n v="10"/>
    <n v="10"/>
    <n v="1"/>
    <m/>
  </r>
  <r>
    <x v="1"/>
    <x v="1"/>
    <x v="5"/>
    <n v="1"/>
    <x v="3"/>
    <s v="Máster en Negocios Internacionales"/>
    <m/>
    <m/>
    <s v="D. Arturo Gutierez Fernández"/>
    <x v="8"/>
    <s v="US, Cajasol"/>
    <n v="1"/>
    <n v="0"/>
    <n v="0"/>
    <m/>
  </r>
  <r>
    <x v="3"/>
    <x v="0"/>
    <x v="2"/>
    <n v="1"/>
    <x v="3"/>
    <s v="Patrimonio y turismo: valorización del patrimonio en las dos orillas"/>
    <m/>
    <m/>
    <m/>
    <x v="10"/>
    <m/>
    <n v="63"/>
    <n v="62"/>
    <n v="0.98412698412698407"/>
    <s v="Asociación CIFAL Málaga"/>
  </r>
  <r>
    <x v="3"/>
    <x v="1"/>
    <x v="3"/>
    <n v="1"/>
    <x v="3"/>
    <s v="Auto-producción de vídeos educativos para e-learning"/>
    <m/>
    <s v="25 horas"/>
    <m/>
    <x v="10"/>
    <m/>
    <n v="26"/>
    <m/>
    <n v="0"/>
    <m/>
  </r>
  <r>
    <x v="3"/>
    <x v="1"/>
    <x v="3"/>
    <n v="1"/>
    <x v="3"/>
    <s v="Diseño y creación de presentaciones multimedia/interactivas eficaces"/>
    <m/>
    <s v="25 horas"/>
    <m/>
    <x v="10"/>
    <m/>
    <n v="34"/>
    <m/>
    <n v="0"/>
    <m/>
  </r>
  <r>
    <x v="3"/>
    <x v="1"/>
    <x v="3"/>
    <n v="1"/>
    <x v="3"/>
    <s v="Tutorización en e-learning: pautas de interacción con alumnos"/>
    <m/>
    <s v="25 horas"/>
    <m/>
    <x v="10"/>
    <m/>
    <n v="23"/>
    <m/>
    <n v="0"/>
    <m/>
  </r>
  <r>
    <x v="3"/>
    <x v="1"/>
    <x v="3"/>
    <n v="1"/>
    <x v="3"/>
    <s v="Gamificación y aprendizaje: casos prácticos, ideas y herramientas en Moodle"/>
    <m/>
    <s v="25 horas"/>
    <m/>
    <x v="10"/>
    <m/>
    <n v="32"/>
    <m/>
    <n v="0"/>
    <m/>
  </r>
  <r>
    <x v="3"/>
    <x v="0"/>
    <x v="3"/>
    <n v="1"/>
    <x v="3"/>
    <s v="Análisis de inteligencia: introducción y técnicas"/>
    <m/>
    <m/>
    <m/>
    <x v="10"/>
    <m/>
    <n v="32"/>
    <n v="0"/>
    <n v="0"/>
    <s v="Centro Internacional de Formación de Autoridades y Líderes (CIFAL) de Málaga"/>
  </r>
  <r>
    <x v="3"/>
    <x v="0"/>
    <x v="3"/>
    <n v="1"/>
    <x v="3"/>
    <s v="Curso de formación y acreditación en español A2"/>
    <m/>
    <m/>
    <m/>
    <x v="10"/>
    <m/>
    <n v="16"/>
    <m/>
    <n v="0"/>
    <m/>
  </r>
  <r>
    <x v="3"/>
    <x v="0"/>
    <x v="3"/>
    <n v="1"/>
    <x v="3"/>
    <s v="Conciliación y corresponsabilidad: seguimos avanzando"/>
    <m/>
    <m/>
    <m/>
    <x v="10"/>
    <m/>
    <n v="31"/>
    <n v="0"/>
    <n v="0"/>
    <s v="Consejería Asuntos Sociales"/>
  </r>
  <r>
    <x v="3"/>
    <x v="0"/>
    <x v="3"/>
    <n v="1"/>
    <x v="3"/>
    <s v="Red Ciudadana contra la violencia de género en el ámbito universitario"/>
    <m/>
    <m/>
    <m/>
    <x v="10"/>
    <m/>
    <n v="30"/>
    <n v="0"/>
    <n v="0"/>
    <s v="Consejería Asuntos Sociales"/>
  </r>
  <r>
    <x v="3"/>
    <x v="0"/>
    <x v="4"/>
    <n v="1"/>
    <x v="3"/>
    <s v="Geoeconomía y Geopolítica: Protección de Infraestructuras Críticas"/>
    <m/>
    <m/>
    <m/>
    <x v="10"/>
    <m/>
    <n v="6"/>
    <n v="0"/>
    <n v="0"/>
    <s v="Foro por la Paz en el Mediterráneo"/>
  </r>
  <r>
    <x v="3"/>
    <x v="1"/>
    <x v="1"/>
    <n v="1"/>
    <x v="3"/>
    <s v="Seminario sobre el Servicio esencial del agua"/>
    <m/>
    <s v="25 horas"/>
    <s v="Francisco Javier Lechuga Arias"/>
    <x v="10"/>
    <m/>
    <m/>
    <m/>
    <b v="0"/>
    <m/>
  </r>
  <r>
    <x v="0"/>
    <x v="1"/>
    <x v="4"/>
    <n v="1"/>
    <x v="4"/>
    <s v="IX Jornadas sobre El ciclo integral del agua"/>
    <s v="1,2 ECTS"/>
    <m/>
    <s v="Francisco Javier Lechuga Arias"/>
    <x v="0"/>
    <s v="Diputación Provincial de Jaén (Director adjunto – Servicios Municipales)"/>
    <n v="103"/>
    <n v="0"/>
    <n v="0"/>
    <s v="Dip. Prov. de Jaén, Ayto. de Baeza, Somajasa"/>
  </r>
  <r>
    <x v="0"/>
    <x v="0"/>
    <x v="0"/>
    <n v="1"/>
    <x v="4"/>
    <s v="El sector agroalimentario del 2030: agroindustria 4.0 y economía verde"/>
    <m/>
    <s v="30 horas"/>
    <s v="Manuel Barneo Alcántara, María Ángeles Pérez Ruiz"/>
    <x v="15"/>
    <s v="Consultor Senior, Ingeniero Agrónomo, Máster FREELANCE; Diputación de Granada - Técnico Sup. Desarrollo, Consutora"/>
    <n v="22"/>
    <n v="4"/>
    <n v="0.18181818181818182"/>
    <s v="Colegio de Ingenieros Agrónomos de Andalucía – Smart Flight, S.L."/>
  </r>
  <r>
    <x v="2"/>
    <x v="2"/>
    <x v="0"/>
    <n v="1"/>
    <x v="4"/>
    <s v="Transformación digital: Blokchain y otras tecnologías disruptivas aplicadas a la actividad económica"/>
    <m/>
    <s v="20 horas"/>
    <s v="Miguel Ángel Mejías Arroyo"/>
    <x v="15"/>
    <s v="Ayto. Punta Umbría - Jefe de Servicio de Desarrollo Local"/>
    <n v="35"/>
    <n v="7"/>
    <n v="0.2"/>
    <s v="Agencia IDEA"/>
  </r>
  <r>
    <x v="0"/>
    <x v="2"/>
    <x v="0"/>
    <n v="1"/>
    <x v="4"/>
    <s v="Cata de aceite de oliva virgen extra: elaboración y marketing"/>
    <m/>
    <s v="25 horas"/>
    <s v="Marino Uceda Ojeda, Mari Paz Aguilera Herrera"/>
    <x v="1"/>
    <s v="IADA Ingenieros S.L. - Consejero; Fundación Citoliva - Jefa de Panel de Cata"/>
    <n v="45"/>
    <n v="1"/>
    <n v="2.2222222222222223E-2"/>
    <s v="Caja Rural de Jaén"/>
  </r>
  <r>
    <x v="1"/>
    <x v="2"/>
    <x v="0"/>
    <n v="1"/>
    <x v="4"/>
    <s v="Docencia y práctica: relaciones recíprocas"/>
    <m/>
    <s v="20 horas"/>
    <s v="Jaime Daroca Guerrero, José Ramón Mayoral Moratilla, José Ramón Sierra Gómez de León"/>
    <x v="2"/>
    <s v="Academy of Art University, San Francisco - Profesores Adjuntos"/>
    <n v="21"/>
    <n v="1"/>
    <n v="4.7619047619047616E-2"/>
    <s v="Edit PROTIENDAS/ COAS/ Santa&amp;Cole Urbidermis/Arquia"/>
  </r>
  <r>
    <x v="2"/>
    <x v="2"/>
    <x v="0"/>
    <n v="1"/>
    <x v="4"/>
    <s v="Vinos y otras viandas: productos agroalimentarios de calidad..."/>
    <m/>
    <s v="25 horas"/>
    <s v="Enrique Torres Álvarez"/>
    <x v="11"/>
    <s v="UHU - Prof. Titular"/>
    <n v="34"/>
    <n v="2"/>
    <n v="5.8823529411764705E-2"/>
    <s v="Diputación Provincial de Huelva; Consejo Regulador de la Denominación de Origen Condado de Huelva; CRDO Jabugo; CR de la Indicación Geográfica Protegida Garbanzo de Escacena; CR de las Indicaciones Geográficas Protegidas Mojama de Barbate y Mojama de Isla Cristina"/>
  </r>
  <r>
    <x v="2"/>
    <x v="0"/>
    <x v="0"/>
    <n v="1"/>
    <x v="4"/>
    <s v="Fosfoyesos: de su evaluación ambiental como residuo a su revalorización como recurso"/>
    <m/>
    <s v="30 horas"/>
    <s v="Rafael Pérez López"/>
    <x v="11"/>
    <s v="UHU - Prof. Contratado Doctor"/>
    <n v="23"/>
    <n v="2"/>
    <n v="8.6956521739130432E-2"/>
    <s v="Captura CO2 S.L. / AIQB"/>
  </r>
  <r>
    <x v="2"/>
    <x v="0"/>
    <x v="0"/>
    <n v="1"/>
    <x v="4"/>
    <s v="Inteligencia artificial. Fundamentos y aplicaciones."/>
    <m/>
    <s v="25 horas"/>
    <s v="José Manuel Andújar Márquez"/>
    <x v="11"/>
    <s v="UHU - Catedrático"/>
    <n v="26"/>
    <n v="2"/>
    <n v="7.6923076923076927E-2"/>
    <s v="Autoridad Portuaria de Huelva"/>
  </r>
  <r>
    <x v="2"/>
    <x v="0"/>
    <x v="4"/>
    <n v="1"/>
    <x v="4"/>
    <s v="Jornada ambiental: &quot;Estrategias de investigación e innovación frente a los objetivos de desarrollo sostenible&quot;"/>
    <m/>
    <s v="5 horas"/>
    <s v="María de la O Barroso González"/>
    <x v="11"/>
    <s v="UHU – Prof. Titular"/>
    <n v="25"/>
    <n v="17"/>
    <n v="0.68"/>
    <m/>
  </r>
  <r>
    <x v="2"/>
    <x v="0"/>
    <x v="6"/>
    <n v="1"/>
    <x v="4"/>
    <s v="Ingeniería Química (2 años)"/>
    <m/>
    <m/>
    <s v="Dra. Mª Carmen Sánchez Carrillo"/>
    <x v="11"/>
    <m/>
    <n v="2"/>
    <n v="0"/>
    <n v="0"/>
    <m/>
  </r>
  <r>
    <x v="2"/>
    <x v="0"/>
    <x v="6"/>
    <n v="1"/>
    <x v="4"/>
    <s v="Tecnología Ambiental"/>
    <m/>
    <m/>
    <s v="Dr. Juan Pedro Bolívar Raya"/>
    <x v="11"/>
    <m/>
    <n v="13"/>
    <n v="11"/>
    <n v="0.84615384615384615"/>
    <m/>
  </r>
  <r>
    <x v="2"/>
    <x v="1"/>
    <x v="6"/>
    <n v="1"/>
    <x v="4"/>
    <s v="Tecnología Ambiental"/>
    <m/>
    <m/>
    <s v="Dr. Juan Pedro Bolívar Raya"/>
    <x v="11"/>
    <m/>
    <n v="11"/>
    <n v="10"/>
    <n v="0.90909090909090906"/>
    <m/>
  </r>
  <r>
    <x v="0"/>
    <x v="2"/>
    <x v="0"/>
    <n v="1"/>
    <x v="4"/>
    <s v="Aplicaciones de los SIG y las Nuevas Tecnologías a las Ciencias Humanas: conceptos teóricos y supuestos prácticos"/>
    <m/>
    <s v="25 horas"/>
    <s v="Antonio Garrido Almonacid, María Marcos Cobaleda"/>
    <x v="12"/>
    <s v="UJA - Prof. Titular; UMA"/>
    <n v="19"/>
    <n v="0"/>
    <n v="0"/>
    <s v="Asociación Humanidades Digitales Hispánicas, Proyecto Preforti, Proyecto Innovación Educativa Trans-UMA, Albaida Infraestructuras, S.A."/>
  </r>
  <r>
    <x v="0"/>
    <x v="2"/>
    <x v="0"/>
    <n v="1"/>
    <x v="4"/>
    <s v="Bombeo fotovoltaico para riego agrícola"/>
    <m/>
    <s v="15 horas"/>
    <s v="Blas Ogáyar Fernández"/>
    <x v="12"/>
    <s v="UJA - Prof. Titular"/>
    <n v="49"/>
    <n v="1"/>
    <n v="2.0408163265306121E-2"/>
    <s v="Electra La Loma, S.L., Intelec Ingeniería Energética, Proyecta Ingt, S.L."/>
  </r>
  <r>
    <x v="0"/>
    <x v="0"/>
    <x v="0"/>
    <n v="1"/>
    <x v="4"/>
    <s v="Valorización de los subproductos del olivar. Una estrategia de mejora competitiva"/>
    <m/>
    <s v="25 horas"/>
    <s v="José Antonio La Cal Herrera, Juan Vilar Hernández"/>
    <x v="12"/>
    <s v="UJA - Prof. Asociado; Consultor estratégico, Consejero Delegado en Juan Vilar Consultores Estratégicos S.L."/>
    <n v="29"/>
    <n v="0"/>
    <n v="0"/>
    <s v="Grupo Oleícola Jaén – Bioliza – Juan Vilar Consultores Estratégicos S.L."/>
  </r>
  <r>
    <x v="0"/>
    <x v="2"/>
    <x v="0"/>
    <n v="1"/>
    <x v="4"/>
    <s v="Bitcoin, criptomonedas y tecnología Blockchain"/>
    <m/>
    <s v="25 horas"/>
    <s v="Aniceto Murillo Mas"/>
    <x v="7"/>
    <s v="UMA - Catedrático"/>
    <n v="27"/>
    <n v="2"/>
    <n v="7.407407407407407E-2"/>
    <m/>
  </r>
  <r>
    <x v="1"/>
    <x v="1"/>
    <x v="3"/>
    <n v="1"/>
    <x v="4"/>
    <s v="CF Auditoría Tecnológica, de Seguridad y Legal de Sistemas de Información"/>
    <s v="15 ECTS"/>
    <m/>
    <s v="Joaquín Canca Cuenca, Lluis Alfons Ariño Martín"/>
    <x v="7"/>
    <s v="UMA - Prof. Titular; Univ. Rovira i Virgili - Serv. Informática"/>
    <n v="29"/>
    <m/>
    <n v="0"/>
    <s v="CRUE Universidades Españolas TIC"/>
  </r>
  <r>
    <x v="1"/>
    <x v="0"/>
    <x v="4"/>
    <n v="1"/>
    <x v="4"/>
    <s v="Autoconsumo Eléctrico, una oportunidad de empleo y ahorro para la familia"/>
    <m/>
    <s v="3 horas"/>
    <s v="José Sánchez Maldonado"/>
    <x v="7"/>
    <s v="UMA – Catedrático"/>
    <m/>
    <m/>
    <b v="0"/>
    <m/>
  </r>
  <r>
    <x v="3"/>
    <x v="0"/>
    <x v="0"/>
    <n v="1"/>
    <x v="4"/>
    <s v="Las ciudades como motor del cambio de modelo energético"/>
    <m/>
    <s v="25 horas"/>
    <s v="Mariano Sidrach de Cardona Ortín"/>
    <x v="7"/>
    <s v="UMA - Catedrático"/>
    <n v="34"/>
    <m/>
    <n v="0"/>
    <s v="ANPIER (Asociación nacional de productores de energía fotovoltaica / FER (Fundación de Renovables) / Observatorio de Medioambiente Urbano. OMAU del Ayto. de Málaga"/>
  </r>
  <r>
    <x v="3"/>
    <x v="0"/>
    <x v="0"/>
    <n v="1"/>
    <x v="4"/>
    <s v="El modelo de ciudades turísticas a debate. Seguridad, turistificación y marca territorio"/>
    <m/>
    <s v="25 horas"/>
    <s v="Elena de los Reyes Cruz Ruiz, Elena Ruiz Romero de la Cruz, Rafael Vidal Delgado"/>
    <x v="7"/>
    <s v="UMA - Ayudante Doctor; UMA - Prof. Titular; Foro para la Paz en el Mediterráneo - Dir. Gral."/>
    <n v="23"/>
    <m/>
    <n v="0"/>
    <s v="CIFAL Málaga / Foro para la Paz en el Mediterráneo"/>
  </r>
  <r>
    <x v="3"/>
    <x v="0"/>
    <x v="0"/>
    <n v="1"/>
    <x v="4"/>
    <s v="Tecnologías de la información: retos y promesas"/>
    <m/>
    <s v="20 horas"/>
    <s v="José Luis Pérez de la Cruz Molina"/>
    <x v="7"/>
    <s v="UMA"/>
    <n v="9"/>
    <m/>
    <n v="0"/>
    <m/>
  </r>
  <r>
    <x v="3"/>
    <x v="2"/>
    <x v="0"/>
    <n v="1"/>
    <x v="4"/>
    <s v="Machine learning: prevención del blanqueo de capitales y de la financiación del terrorismo"/>
    <m/>
    <s v="15 horas"/>
    <s v="Rafael Morales Bueno"/>
    <x v="7"/>
    <s v="UMA - Catedrático"/>
    <n v="17"/>
    <n v="0"/>
    <n v="0"/>
    <s v="SEFIDE//PIBISI"/>
  </r>
  <r>
    <x v="1"/>
    <x v="0"/>
    <x v="4"/>
    <n v="1"/>
    <x v="4"/>
    <s v="Arquitectura e Ingeniería Aeroespacial"/>
    <m/>
    <s v="4 horas"/>
    <s v="José Ignacio García Pérez"/>
    <x v="14"/>
    <s v="UPO – Catedrático"/>
    <n v="34"/>
    <n v="3"/>
    <n v="8.8235294117647065E-2"/>
    <s v="AIRBUS/Junta de Andalucía/Aertec Solutions"/>
  </r>
  <r>
    <x v="1"/>
    <x v="0"/>
    <x v="0"/>
    <n v="1"/>
    <x v="4"/>
    <s v="El futuro de los drones: Robótica aérea"/>
    <m/>
    <s v="20 horas"/>
    <s v="Aníbal Ollero Baturone, Begoña Chiquinquirá Arrue Ullés"/>
    <x v="8"/>
    <s v="US - Catedrático; US - Prof. Contratada Doctora"/>
    <n v="16"/>
    <m/>
    <n v="0"/>
    <m/>
  </r>
  <r>
    <x v="2"/>
    <x v="2"/>
    <x v="0"/>
    <n v="1"/>
    <x v="4"/>
    <s v="Mecanobiología: una visión de los problemas clínicos abordados por los ingenieros"/>
    <m/>
    <s v="25 horas"/>
    <s v="José Antonio Sanz Herrera"/>
    <x v="8"/>
    <s v="US - Prof. Titular"/>
    <n v="39"/>
    <n v="1"/>
    <n v="2.564102564102564E-2"/>
    <s v="Universidad de Huelva"/>
  </r>
  <r>
    <x v="2"/>
    <x v="0"/>
    <x v="3"/>
    <n v="1"/>
    <x v="5"/>
    <m/>
    <m/>
    <m/>
    <s v="Tomás Augusto Barros Ramos, Manuel Enrique Figueroa Clemente"/>
    <x v="17"/>
    <s v="Univ. Nova de Lisboa – Prof. Asociado; US – Catedrático"/>
    <n v="0"/>
    <m/>
    <b v="0"/>
    <m/>
  </r>
  <r>
    <x v="2"/>
    <x v="0"/>
    <x v="3"/>
    <n v="1"/>
    <x v="5"/>
    <m/>
    <m/>
    <m/>
    <s v="Juan Manuel Caballero Reig"/>
    <x v="1"/>
    <s v="IFAPA Centro &quot;Alameda del Obispo&quot; – Principal Researcher"/>
    <n v="0"/>
    <m/>
    <b v="0"/>
    <m/>
  </r>
  <r>
    <x v="2"/>
    <x v="0"/>
    <x v="3"/>
    <n v="1"/>
    <x v="5"/>
    <m/>
    <m/>
    <m/>
    <s v="Luca Testi"/>
    <x v="1"/>
    <s v="Instituto de Agricultura Sostenible - CSIC (Córdoba)"/>
    <n v="0"/>
    <m/>
    <b v="0"/>
    <m/>
  </r>
  <r>
    <x v="0"/>
    <x v="0"/>
    <x v="3"/>
    <n v="1"/>
    <x v="5"/>
    <m/>
    <m/>
    <m/>
    <s v="Ángel Calle Collado, José Luis Fernández de Casadevante Zoreda"/>
    <x v="16"/>
    <s v="UCO; Garúa S. Coop. Mad."/>
    <m/>
    <m/>
    <b v="0"/>
    <m/>
  </r>
  <r>
    <x v="2"/>
    <x v="0"/>
    <x v="3"/>
    <n v="1"/>
    <x v="5"/>
    <m/>
    <m/>
    <m/>
    <s v="Luis Gonzaga Rallo Romero"/>
    <x v="16"/>
    <s v="UCO – Prof. Emérito"/>
    <n v="0"/>
    <m/>
    <b v="0"/>
    <m/>
  </r>
  <r>
    <x v="1"/>
    <x v="0"/>
    <x v="3"/>
    <n v="1"/>
    <x v="5"/>
    <m/>
    <m/>
    <m/>
    <s v="Antonio Moreno Verdejo, Mª Mar Venegas Medina"/>
    <x v="6"/>
    <s v="Escuela Internacional de Posgrado, Fac. CC. Educación UGR"/>
    <m/>
    <m/>
    <b v="0"/>
    <m/>
  </r>
  <r>
    <x v="2"/>
    <x v="0"/>
    <x v="3"/>
    <n v="1"/>
    <x v="5"/>
    <m/>
    <m/>
    <m/>
    <s v="María de la O Barroso González, María del Carmen Pérez González"/>
    <x v="11"/>
    <s v="UHU – Prof. Titular; UCA – Prof. Titular"/>
    <n v="0"/>
    <m/>
    <b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B124:I130" firstHeaderRow="1" firstDataRow="2" firstDataCol="1"/>
  <pivotFields count="15">
    <pivotField axis="axisRow" showAll="0">
      <items count="8">
        <item x="0"/>
        <item m="1" x="5"/>
        <item m="1" x="6"/>
        <item x="1"/>
        <item x="2"/>
        <item x="3"/>
        <item m="1" x="4"/>
        <item t="default"/>
      </items>
    </pivotField>
    <pivotField showAll="0">
      <items count="4">
        <item x="1"/>
        <item x="0"/>
        <item x="2"/>
        <item t="default"/>
      </items>
    </pivotField>
    <pivotField dataField="1" showAll="0">
      <items count="13">
        <item h="1" x="2"/>
        <item h="1" x="0"/>
        <item h="1" m="1" x="10"/>
        <item h="1" x="7"/>
        <item x="3"/>
        <item h="1" x="4"/>
        <item h="1" x="6"/>
        <item h="1" x="5"/>
        <item h="1" x="1"/>
        <item h="1" m="1" x="11"/>
        <item h="1" x="8"/>
        <item h="1" m="1" x="9"/>
        <item t="default"/>
      </items>
    </pivotField>
    <pivotField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axis="axisCol" showAll="0" measureFilter="1">
      <items count="20">
        <item x="0"/>
        <item m="1" x="18"/>
        <item x="15"/>
        <item x="1"/>
        <item x="2"/>
        <item x="17"/>
        <item x="3"/>
        <item x="4"/>
        <item x="16"/>
        <item x="5"/>
        <item x="6"/>
        <item x="11"/>
        <item x="12"/>
        <item x="7"/>
        <item x="13"/>
        <item x="14"/>
        <item x="8"/>
        <item x="9"/>
        <item x="10"/>
        <item t="default"/>
      </items>
    </pivotField>
    <pivotField showAll="0"/>
    <pivotField showAll="0"/>
    <pivotField showAll="0"/>
    <pivotField showAll="0"/>
    <pivotField showAll="0"/>
  </pivotFields>
  <rowFields count="1">
    <field x="0"/>
  </rowFields>
  <rowItems count="5">
    <i>
      <x/>
    </i>
    <i>
      <x v="3"/>
    </i>
    <i>
      <x v="4"/>
    </i>
    <i>
      <x v="5"/>
    </i>
    <i t="grand">
      <x/>
    </i>
  </rowItems>
  <colFields count="1">
    <field x="9"/>
  </colFields>
  <colItems count="7">
    <i>
      <x v="3"/>
    </i>
    <i>
      <x v="10"/>
    </i>
    <i>
      <x v="11"/>
    </i>
    <i>
      <x v="12"/>
    </i>
    <i>
      <x v="16"/>
    </i>
    <i>
      <x v="18"/>
    </i>
    <i t="grand">
      <x/>
    </i>
  </colItems>
  <dataFields count="1">
    <dataField name="Cuenta de PROGRAMA" fld="2" subtotal="count" baseField="0" baseItem="0"/>
  </dataFields>
  <formats count="6">
    <format dxfId="64">
      <pivotArea collapsedLevelsAreSubtotals="1" fieldPosition="0">
        <references count="2">
          <reference field="0" count="0"/>
          <reference field="9" count="5" selected="0">
            <x v="3"/>
            <x v="4"/>
            <x v="10"/>
            <x v="11"/>
            <x v="13"/>
          </reference>
        </references>
      </pivotArea>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collapsedLevelsAreSubtotals="1" fieldPosition="0">
        <references count="2">
          <reference field="0" count="0"/>
          <reference field="9" count="5" selected="0">
            <x v="3"/>
            <x v="11"/>
            <x v="12"/>
            <x v="13"/>
            <x v="16"/>
          </reference>
        </references>
      </pivotArea>
    </format>
    <format dxfId="59">
      <pivotArea collapsedLevelsAreSubtotals="1" fieldPosition="0">
        <references count="2">
          <reference field="0" count="0"/>
          <reference field="9" count="5" selected="0">
            <x v="3"/>
            <x v="11"/>
            <x v="12"/>
            <x v="13"/>
            <x v="16"/>
          </reference>
        </references>
      </pivotArea>
    </format>
  </formats>
  <chartFormats count="28">
    <chartFormat chart="2" format="10" series="1">
      <pivotArea type="data" outline="0" fieldPosition="0">
        <references count="2">
          <reference field="4294967294" count="1" selected="0">
            <x v="0"/>
          </reference>
          <reference field="9" count="1" selected="0">
            <x v="3"/>
          </reference>
        </references>
      </pivotArea>
    </chartFormat>
    <chartFormat chart="2" format="11" series="1">
      <pivotArea type="data" outline="0" fieldPosition="0">
        <references count="2">
          <reference field="4294967294" count="1" selected="0">
            <x v="0"/>
          </reference>
          <reference field="9" count="1" selected="0">
            <x v="11"/>
          </reference>
        </references>
      </pivotArea>
    </chartFormat>
    <chartFormat chart="2" format="12" series="1">
      <pivotArea type="data" outline="0" fieldPosition="0">
        <references count="2">
          <reference field="4294967294" count="1" selected="0">
            <x v="0"/>
          </reference>
          <reference field="9" count="1" selected="0">
            <x v="12"/>
          </reference>
        </references>
      </pivotArea>
    </chartFormat>
    <chartFormat chart="2" format="13" series="1">
      <pivotArea type="data" outline="0" fieldPosition="0">
        <references count="2">
          <reference field="4294967294" count="1" selected="0">
            <x v="0"/>
          </reference>
          <reference field="9" count="1" selected="0">
            <x v="13"/>
          </reference>
        </references>
      </pivotArea>
    </chartFormat>
    <chartFormat chart="2" format="14" series="1">
      <pivotArea type="data" outline="0" fieldPosition="0">
        <references count="2">
          <reference field="4294967294" count="1" selected="0">
            <x v="0"/>
          </reference>
          <reference field="9" count="1" selected="0">
            <x v="16"/>
          </reference>
        </references>
      </pivotArea>
    </chartFormat>
    <chartFormat chart="0" format="5" series="1">
      <pivotArea type="data" outline="0" fieldPosition="0">
        <references count="2">
          <reference field="4294967294" count="1" selected="0">
            <x v="0"/>
          </reference>
          <reference field="9" count="1" selected="0">
            <x v="3"/>
          </reference>
        </references>
      </pivotArea>
    </chartFormat>
    <chartFormat chart="0" format="6" series="1">
      <pivotArea type="data" outline="0" fieldPosition="0">
        <references count="2">
          <reference field="4294967294" count="1" selected="0">
            <x v="0"/>
          </reference>
          <reference field="9" count="1" selected="0">
            <x v="11"/>
          </reference>
        </references>
      </pivotArea>
    </chartFormat>
    <chartFormat chart="0" format="7" series="1">
      <pivotArea type="data" outline="0" fieldPosition="0">
        <references count="2">
          <reference field="4294967294" count="1" selected="0">
            <x v="0"/>
          </reference>
          <reference field="9" count="1" selected="0">
            <x v="12"/>
          </reference>
        </references>
      </pivotArea>
    </chartFormat>
    <chartFormat chart="0" format="8" series="1">
      <pivotArea type="data" outline="0" fieldPosition="0">
        <references count="2">
          <reference field="4294967294" count="1" selected="0">
            <x v="0"/>
          </reference>
          <reference field="9" count="1" selected="0">
            <x v="13"/>
          </reference>
        </references>
      </pivotArea>
    </chartFormat>
    <chartFormat chart="0" format="9" series="1">
      <pivotArea type="data" outline="0" fieldPosition="0">
        <references count="2">
          <reference field="4294967294" count="1" selected="0">
            <x v="0"/>
          </reference>
          <reference field="9" count="1" selected="0">
            <x v="16"/>
          </reference>
        </references>
      </pivotArea>
    </chartFormat>
    <chartFormat chart="2" format="15" series="1">
      <pivotArea type="data" outline="0" fieldPosition="0">
        <references count="2">
          <reference field="4294967294" count="1" selected="0">
            <x v="0"/>
          </reference>
          <reference field="9" count="1" selected="0">
            <x v="10"/>
          </reference>
        </references>
      </pivotArea>
    </chartFormat>
    <chartFormat chart="2" format="16" series="1">
      <pivotArea type="data" outline="0" fieldPosition="0">
        <references count="2">
          <reference field="4294967294" count="1" selected="0">
            <x v="0"/>
          </reference>
          <reference field="9" count="1" selected="0">
            <x v="15"/>
          </reference>
        </references>
      </pivotArea>
    </chartFormat>
    <chartFormat chart="0" format="10" series="1">
      <pivotArea type="data" outline="0" fieldPosition="0">
        <references count="2">
          <reference field="4294967294" count="1" selected="0">
            <x v="0"/>
          </reference>
          <reference field="9" count="1" selected="0">
            <x v="10"/>
          </reference>
        </references>
      </pivotArea>
    </chartFormat>
    <chartFormat chart="0" format="11" series="1">
      <pivotArea type="data" outline="0" fieldPosition="0">
        <references count="2">
          <reference field="4294967294" count="1" selected="0">
            <x v="0"/>
          </reference>
          <reference field="9" count="1" selected="0">
            <x v="15"/>
          </reference>
        </references>
      </pivotArea>
    </chartFormat>
    <chartFormat chart="2" format="17" series="1">
      <pivotArea type="data" outline="0" fieldPosition="0">
        <references count="2">
          <reference field="4294967294" count="1" selected="0">
            <x v="0"/>
          </reference>
          <reference field="9" count="1" selected="0">
            <x v="18"/>
          </reference>
        </references>
      </pivotArea>
    </chartFormat>
    <chartFormat chart="0" format="12" series="1">
      <pivotArea type="data" outline="0" fieldPosition="0">
        <references count="2">
          <reference field="4294967294" count="1" selected="0">
            <x v="0"/>
          </reference>
          <reference field="9" count="1" selected="0">
            <x v="18"/>
          </reference>
        </references>
      </pivotArea>
    </chartFormat>
    <chartFormat chart="0" format="13" series="1">
      <pivotArea type="data" outline="0" fieldPosition="0">
        <references count="2">
          <reference field="4294967294" count="1" selected="0">
            <x v="0"/>
          </reference>
          <reference field="9" count="1" selected="0">
            <x v="4"/>
          </reference>
        </references>
      </pivotArea>
    </chartFormat>
    <chartFormat chart="2" format="18" series="1">
      <pivotArea type="data" outline="0" fieldPosition="0">
        <references count="2">
          <reference field="4294967294" count="1" selected="0">
            <x v="0"/>
          </reference>
          <reference field="9" count="1" selected="0">
            <x v="4"/>
          </reference>
        </references>
      </pivotArea>
    </chartFormat>
    <chartFormat chart="0" format="14" series="1">
      <pivotArea type="data" outline="0" fieldPosition="0">
        <references count="2">
          <reference field="4294967294" count="1" selected="0">
            <x v="0"/>
          </reference>
          <reference field="9" count="1" selected="0">
            <x v="0"/>
          </reference>
        </references>
      </pivotArea>
    </chartFormat>
    <chartFormat chart="2" format="19" series="1">
      <pivotArea type="data" outline="0" fieldPosition="0">
        <references count="2">
          <reference field="4294967294" count="1" selected="0">
            <x v="0"/>
          </reference>
          <reference field="9" count="1" selected="0">
            <x v="0"/>
          </reference>
        </references>
      </pivotArea>
    </chartFormat>
    <chartFormat chart="0" format="15" series="1">
      <pivotArea type="data" outline="0" fieldPosition="0">
        <references count="2">
          <reference field="4294967294" count="1" selected="0">
            <x v="0"/>
          </reference>
          <reference field="9" count="1" selected="0">
            <x v="2"/>
          </reference>
        </references>
      </pivotArea>
    </chartFormat>
    <chartFormat chart="0" format="16" series="1">
      <pivotArea type="data" outline="0" fieldPosition="0">
        <references count="2">
          <reference field="4294967294" count="1" selected="0">
            <x v="0"/>
          </reference>
          <reference field="9" count="1" selected="0">
            <x v="7"/>
          </reference>
        </references>
      </pivotArea>
    </chartFormat>
    <chartFormat chart="0" format="17" series="1">
      <pivotArea type="data" outline="0" fieldPosition="0">
        <references count="2">
          <reference field="4294967294" count="1" selected="0">
            <x v="0"/>
          </reference>
          <reference field="9" count="1" selected="0">
            <x v="8"/>
          </reference>
        </references>
      </pivotArea>
    </chartFormat>
    <chartFormat chart="2" format="20" series="1">
      <pivotArea type="data" outline="0" fieldPosition="0">
        <references count="2">
          <reference field="4294967294" count="1" selected="0">
            <x v="0"/>
          </reference>
          <reference field="9" count="1" selected="0">
            <x v="2"/>
          </reference>
        </references>
      </pivotArea>
    </chartFormat>
    <chartFormat chart="2" format="21" series="1">
      <pivotArea type="data" outline="0" fieldPosition="0">
        <references count="2">
          <reference field="4294967294" count="1" selected="0">
            <x v="0"/>
          </reference>
          <reference field="9" count="1" selected="0">
            <x v="7"/>
          </reference>
        </references>
      </pivotArea>
    </chartFormat>
    <chartFormat chart="2" format="22" series="1">
      <pivotArea type="data" outline="0" fieldPosition="0">
        <references count="2">
          <reference field="4294967294" count="1" selected="0">
            <x v="0"/>
          </reference>
          <reference field="9" count="1" selected="0">
            <x v="8"/>
          </reference>
        </references>
      </pivotArea>
    </chartFormat>
    <chartFormat chart="0" format="18" series="1">
      <pivotArea type="data" outline="0" fieldPosition="0">
        <references count="2">
          <reference field="4294967294" count="1" selected="0">
            <x v="0"/>
          </reference>
          <reference field="9" count="1" selected="0">
            <x v="5"/>
          </reference>
        </references>
      </pivotArea>
    </chartFormat>
    <chartFormat chart="2" format="23" series="1">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filters count="1">
    <filter fld="9" type="count" evalOrder="-1" id="3"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Diná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B42:I48" firstHeaderRow="1" firstDataRow="2" firstDataCol="1"/>
  <pivotFields count="15">
    <pivotField axis="axisRow" showAll="0">
      <items count="8">
        <item x="0"/>
        <item m="1" x="5"/>
        <item m="1" x="6"/>
        <item x="1"/>
        <item x="2"/>
        <item x="3"/>
        <item m="1" x="4"/>
        <item t="default"/>
      </items>
    </pivotField>
    <pivotField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showAll="0"/>
    <pivotField axis="axisCol"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dataField="1" showAll="0"/>
    <pivotField showAll="0"/>
    <pivotField showAll="0"/>
    <pivotField showAll="0"/>
  </pivotFields>
  <rowFields count="1">
    <field x="0"/>
  </rowFields>
  <rowItems count="5">
    <i>
      <x/>
    </i>
    <i>
      <x v="3"/>
    </i>
    <i>
      <x v="4"/>
    </i>
    <i>
      <x v="5"/>
    </i>
    <i t="grand">
      <x/>
    </i>
  </rowItems>
  <colFields count="1">
    <field x="4"/>
  </colFields>
  <colItems count="7">
    <i>
      <x/>
    </i>
    <i>
      <x v="9"/>
    </i>
    <i>
      <x v="10"/>
    </i>
    <i>
      <x v="12"/>
    </i>
    <i>
      <x v="15"/>
    </i>
    <i>
      <x v="17"/>
    </i>
    <i t="grand">
      <x/>
    </i>
  </colItems>
  <dataFields count="1">
    <dataField name="Suma de Nº                               ALUMNOS" fld="11" baseField="0" baseItem="0"/>
  </dataFields>
  <chartFormats count="17">
    <chartFormat chart="0" format="5" series="1">
      <pivotArea type="data" outline="0" fieldPosition="0">
        <references count="2">
          <reference field="4294967294" count="1" selected="0">
            <x v="0"/>
          </reference>
          <reference field="4" count="1" selected="0">
            <x v="0"/>
          </reference>
        </references>
      </pivotArea>
    </chartFormat>
    <chartFormat chart="0" format="6" series="1">
      <pivotArea type="data" outline="0" fieldPosition="0">
        <references count="2">
          <reference field="4294967294" count="1" selected="0">
            <x v="0"/>
          </reference>
          <reference field="4" count="1" selected="0">
            <x v="9"/>
          </reference>
        </references>
      </pivotArea>
    </chartFormat>
    <chartFormat chart="0" format="7" series="1">
      <pivotArea type="data" outline="0" fieldPosition="0">
        <references count="2">
          <reference field="4294967294" count="1" selected="0">
            <x v="0"/>
          </reference>
          <reference field="4" count="1" selected="0">
            <x v="10"/>
          </reference>
        </references>
      </pivotArea>
    </chartFormat>
    <chartFormat chart="0" format="8" series="1">
      <pivotArea type="data" outline="0" fieldPosition="0">
        <references count="2">
          <reference field="4294967294" count="1" selected="0">
            <x v="0"/>
          </reference>
          <reference field="4" count="1" selected="0">
            <x v="12"/>
          </reference>
        </references>
      </pivotArea>
    </chartFormat>
    <chartFormat chart="0" format="9" series="1">
      <pivotArea type="data" outline="0" fieldPosition="0">
        <references count="2">
          <reference field="4294967294" count="1" selected="0">
            <x v="0"/>
          </reference>
          <reference field="4" count="1" selected="0">
            <x v="15"/>
          </reference>
        </references>
      </pivotArea>
    </chartFormat>
    <chartFormat chart="1" format="10" series="1">
      <pivotArea type="data" outline="0" fieldPosition="0">
        <references count="2">
          <reference field="4294967294" count="1" selected="0">
            <x v="0"/>
          </reference>
          <reference field="4" count="1" selected="0">
            <x v="0"/>
          </reference>
        </references>
      </pivotArea>
    </chartFormat>
    <chartFormat chart="1" format="11" series="1">
      <pivotArea type="data" outline="0" fieldPosition="0">
        <references count="2">
          <reference field="4294967294" count="1" selected="0">
            <x v="0"/>
          </reference>
          <reference field="4" count="1" selected="0">
            <x v="9"/>
          </reference>
        </references>
      </pivotArea>
    </chartFormat>
    <chartFormat chart="1" format="12" series="1">
      <pivotArea type="data" outline="0" fieldPosition="0">
        <references count="2">
          <reference field="4294967294" count="1" selected="0">
            <x v="0"/>
          </reference>
          <reference field="4" count="1" selected="0">
            <x v="10"/>
          </reference>
        </references>
      </pivotArea>
    </chartFormat>
    <chartFormat chart="1" format="13" series="1">
      <pivotArea type="data" outline="0" fieldPosition="0">
        <references count="2">
          <reference field="4294967294" count="1" selected="0">
            <x v="0"/>
          </reference>
          <reference field="4" count="1" selected="0">
            <x v="12"/>
          </reference>
        </references>
      </pivotArea>
    </chartFormat>
    <chartFormat chart="1" format="14" series="1">
      <pivotArea type="data" outline="0" fieldPosition="0">
        <references count="2">
          <reference field="4294967294" count="1" selected="0">
            <x v="0"/>
          </reference>
          <reference field="4" count="1" selected="0">
            <x v="15"/>
          </reference>
        </references>
      </pivotArea>
    </chartFormat>
    <chartFormat chart="2" format="15" series="1">
      <pivotArea type="data" outline="0" fieldPosition="0">
        <references count="2">
          <reference field="4294967294" count="1" selected="0">
            <x v="0"/>
          </reference>
          <reference field="4" count="1" selected="0">
            <x v="0"/>
          </reference>
        </references>
      </pivotArea>
    </chartFormat>
    <chartFormat chart="2" format="16" series="1">
      <pivotArea type="data" outline="0" fieldPosition="0">
        <references count="2">
          <reference field="4294967294" count="1" selected="0">
            <x v="0"/>
          </reference>
          <reference field="4" count="1" selected="0">
            <x v="9"/>
          </reference>
        </references>
      </pivotArea>
    </chartFormat>
    <chartFormat chart="2" format="17" series="1">
      <pivotArea type="data" outline="0" fieldPosition="0">
        <references count="2">
          <reference field="4294967294" count="1" selected="0">
            <x v="0"/>
          </reference>
          <reference field="4" count="1" selected="0">
            <x v="10"/>
          </reference>
        </references>
      </pivotArea>
    </chartFormat>
    <chartFormat chart="2" format="18" series="1">
      <pivotArea type="data" outline="0" fieldPosition="0">
        <references count="2">
          <reference field="4294967294" count="1" selected="0">
            <x v="0"/>
          </reference>
          <reference field="4" count="1" selected="0">
            <x v="12"/>
          </reference>
        </references>
      </pivotArea>
    </chartFormat>
    <chartFormat chart="2" format="19" series="1">
      <pivotArea type="data" outline="0" fieldPosition="0">
        <references count="2">
          <reference field="4294967294" count="1" selected="0">
            <x v="0"/>
          </reference>
          <reference field="4" count="1" selected="0">
            <x v="15"/>
          </reference>
        </references>
      </pivotArea>
    </chartFormat>
    <chartFormat chart="0" format="10" series="1">
      <pivotArea type="data" outline="0" fieldPosition="0">
        <references count="2">
          <reference field="4294967294" count="1" selected="0">
            <x v="0"/>
          </reference>
          <reference field="4" count="1" selected="0">
            <x v="17"/>
          </reference>
        </references>
      </pivotArea>
    </chartFormat>
    <chartFormat chart="2" format="20" series="1">
      <pivotArea type="data" outline="0" fieldPosition="0">
        <references count="2">
          <reference field="4294967294" count="1" selected="0">
            <x v="0"/>
          </reference>
          <reference field="4" count="1" selected="0">
            <x v="1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G4:I21" firstHeaderRow="1" firstDataRow="1" firstDataCol="0"/>
  <pivotFields count="15">
    <pivotField showAll="0">
      <items count="8">
        <item x="0"/>
        <item m="1" x="5"/>
        <item m="1" x="6"/>
        <item x="1"/>
        <item x="2"/>
        <item x="3"/>
        <item m="1" x="4"/>
        <item t="default"/>
      </items>
    </pivotField>
    <pivotField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location ref="B17:C24" firstHeaderRow="1" firstDataRow="1" firstDataCol="1"/>
  <pivotFields count="15">
    <pivotField showAll="0">
      <items count="8">
        <item x="0"/>
        <item m="1" x="5"/>
        <item m="1" x="6"/>
        <item x="1"/>
        <item x="2"/>
        <item x="3"/>
        <item m="1" x="4"/>
        <item t="default"/>
      </items>
    </pivotField>
    <pivotField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showAll="0"/>
    <pivotField axis="axisRow"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dataField="1" showAll="0"/>
    <pivotField showAll="0"/>
    <pivotField showAll="0"/>
    <pivotField showAll="0"/>
  </pivotFields>
  <rowFields count="1">
    <field x="4"/>
  </rowFields>
  <rowItems count="7">
    <i>
      <x/>
    </i>
    <i>
      <x v="9"/>
    </i>
    <i>
      <x v="10"/>
    </i>
    <i>
      <x v="12"/>
    </i>
    <i>
      <x v="15"/>
    </i>
    <i>
      <x v="17"/>
    </i>
    <i t="grand">
      <x/>
    </i>
  </rowItems>
  <colItems count="1">
    <i/>
  </colItems>
  <dataFields count="1">
    <dataField name="Suma de Nº                               ALUMNOS" fld="11" showDataAs="percentOfTotal" baseField="0" baseItem="0" numFmtId="9"/>
  </dataFields>
  <formats count="2">
    <format dxfId="34">
      <pivotArea collapsedLevelsAreSubtotals="1" fieldPosition="0">
        <references count="1">
          <reference field="4" count="0"/>
        </references>
      </pivotArea>
    </format>
    <format dxfId="33">
      <pivotArea grandRow="1" outline="0" collapsedLevelsAreSubtotals="1" fieldPosition="0"/>
    </format>
  </formats>
  <chartFormats count="14">
    <chartFormat chart="3" format="1" series="1">
      <pivotArea type="data" outline="0" fieldPosition="0">
        <references count="1">
          <reference field="4294967294" count="1" selected="0">
            <x v="0"/>
          </reference>
        </references>
      </pivotArea>
    </chartFormat>
    <chartFormat chart="5" format="8" series="1">
      <pivotArea type="data" outline="0" fieldPosition="0">
        <references count="1">
          <reference field="4294967294" count="1" selected="0">
            <x v="0"/>
          </reference>
        </references>
      </pivotArea>
    </chartFormat>
    <chartFormat chart="5" format="9">
      <pivotArea type="data" outline="0" fieldPosition="0">
        <references count="2">
          <reference field="4294967294" count="1" selected="0">
            <x v="0"/>
          </reference>
          <reference field="4" count="1" selected="0">
            <x v="0"/>
          </reference>
        </references>
      </pivotArea>
    </chartFormat>
    <chartFormat chart="5" format="10">
      <pivotArea type="data" outline="0" fieldPosition="0">
        <references count="2">
          <reference field="4294967294" count="1" selected="0">
            <x v="0"/>
          </reference>
          <reference field="4" count="1" selected="0">
            <x v="9"/>
          </reference>
        </references>
      </pivotArea>
    </chartFormat>
    <chartFormat chart="5" format="11">
      <pivotArea type="data" outline="0" fieldPosition="0">
        <references count="2">
          <reference field="4294967294" count="1" selected="0">
            <x v="0"/>
          </reference>
          <reference field="4" count="1" selected="0">
            <x v="10"/>
          </reference>
        </references>
      </pivotArea>
    </chartFormat>
    <chartFormat chart="5" format="12">
      <pivotArea type="data" outline="0" fieldPosition="0">
        <references count="2">
          <reference field="4294967294" count="1" selected="0">
            <x v="0"/>
          </reference>
          <reference field="4" count="1" selected="0">
            <x v="12"/>
          </reference>
        </references>
      </pivotArea>
    </chartFormat>
    <chartFormat chart="5" format="13">
      <pivotArea type="data" outline="0" fieldPosition="0">
        <references count="2">
          <reference field="4294967294" count="1" selected="0">
            <x v="0"/>
          </reference>
          <reference field="4" count="1" selected="0">
            <x v="15"/>
          </reference>
        </references>
      </pivotArea>
    </chartFormat>
    <chartFormat chart="3" format="2">
      <pivotArea type="data" outline="0" fieldPosition="0">
        <references count="2">
          <reference field="4294967294" count="1" selected="0">
            <x v="0"/>
          </reference>
          <reference field="4" count="1" selected="0">
            <x v="0"/>
          </reference>
        </references>
      </pivotArea>
    </chartFormat>
    <chartFormat chart="3" format="3">
      <pivotArea type="data" outline="0" fieldPosition="0">
        <references count="2">
          <reference field="4294967294" count="1" selected="0">
            <x v="0"/>
          </reference>
          <reference field="4" count="1" selected="0">
            <x v="9"/>
          </reference>
        </references>
      </pivotArea>
    </chartFormat>
    <chartFormat chart="3" format="4">
      <pivotArea type="data" outline="0" fieldPosition="0">
        <references count="2">
          <reference field="4294967294" count="1" selected="0">
            <x v="0"/>
          </reference>
          <reference field="4" count="1" selected="0">
            <x v="10"/>
          </reference>
        </references>
      </pivotArea>
    </chartFormat>
    <chartFormat chart="3" format="5">
      <pivotArea type="data" outline="0" fieldPosition="0">
        <references count="2">
          <reference field="4294967294" count="1" selected="0">
            <x v="0"/>
          </reference>
          <reference field="4" count="1" selected="0">
            <x v="12"/>
          </reference>
        </references>
      </pivotArea>
    </chartFormat>
    <chartFormat chart="3" format="6">
      <pivotArea type="data" outline="0" fieldPosition="0">
        <references count="2">
          <reference field="4294967294" count="1" selected="0">
            <x v="0"/>
          </reference>
          <reference field="4" count="1" selected="0">
            <x v="15"/>
          </reference>
        </references>
      </pivotArea>
    </chartFormat>
    <chartFormat chart="5" format="14">
      <pivotArea type="data" outline="0" fieldPosition="0">
        <references count="2">
          <reference field="4294967294" count="1" selected="0">
            <x v="0"/>
          </reference>
          <reference field="4" count="1" selected="0">
            <x v="17"/>
          </reference>
        </references>
      </pivotArea>
    </chartFormat>
    <chartFormat chart="3" format="7">
      <pivotArea type="data" outline="0" fieldPosition="0">
        <references count="2">
          <reference field="4294967294" count="1" selected="0">
            <x v="0"/>
          </reference>
          <reference field="4" count="1" selected="0">
            <x v="1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B8:D13" firstHeaderRow="0" firstDataRow="1" firstDataCol="1"/>
  <pivotFields count="15">
    <pivotField axis="axisRow" showAll="0">
      <items count="8">
        <item x="0"/>
        <item m="1" x="5"/>
        <item m="1" x="6"/>
        <item x="1"/>
        <item x="2"/>
        <item x="3"/>
        <item m="1" x="4"/>
        <item t="default"/>
      </items>
    </pivotField>
    <pivotField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dataField="1" showAll="0"/>
    <pivotField dataField="1" showAll="0"/>
    <pivotField showAll="0"/>
    <pivotField showAll="0"/>
  </pivotFields>
  <rowFields count="1">
    <field x="0"/>
  </rowFields>
  <rowItems count="5">
    <i>
      <x/>
    </i>
    <i>
      <x v="3"/>
    </i>
    <i>
      <x v="4"/>
    </i>
    <i>
      <x v="5"/>
    </i>
    <i t="grand">
      <x/>
    </i>
  </rowItems>
  <colFields count="1">
    <field x="-2"/>
  </colFields>
  <colItems count="2">
    <i>
      <x/>
    </i>
    <i i="1">
      <x v="1"/>
    </i>
  </colItems>
  <dataFields count="2">
    <dataField name="Suma de Nº                               ALUMNOS" fld="11" baseField="0" baseItem="0"/>
    <dataField name="Suma de Nº       ALUMNOS EXTRANJEROS" fld="12" baseField="0" baseItem="0"/>
  </dataFields>
  <formats count="13">
    <format dxfId="47">
      <pivotArea type="all" dataOnly="0" outline="0" fieldPosition="0"/>
    </format>
    <format dxfId="46">
      <pivotArea outline="0" collapsedLevelsAreSubtotals="1" fieldPosition="0"/>
    </format>
    <format dxfId="45">
      <pivotArea field="0" type="button" dataOnly="0" labelOnly="1" outline="0" axis="axisRow" fieldPosition="0"/>
    </format>
    <format dxfId="44">
      <pivotArea dataOnly="0" labelOnly="1" fieldPosition="0">
        <references count="1">
          <reference field="0" count="0"/>
        </references>
      </pivotArea>
    </format>
    <format dxfId="43">
      <pivotArea dataOnly="0" labelOnly="1" grandRow="1" outline="0" fieldPosition="0"/>
    </format>
    <format dxfId="42">
      <pivotArea dataOnly="0" labelOnly="1" outline="0" fieldPosition="0">
        <references count="1">
          <reference field="4294967294" count="2">
            <x v="0"/>
            <x v="1"/>
          </reference>
        </references>
      </pivotArea>
    </format>
    <format dxfId="41">
      <pivotArea type="all" dataOnly="0" outline="0" fieldPosition="0"/>
    </format>
    <format dxfId="40">
      <pivotArea outline="0" collapsedLevelsAreSubtotals="1" fieldPosition="0"/>
    </format>
    <format dxfId="39">
      <pivotArea field="0" type="button" dataOnly="0" labelOnly="1" outline="0" axis="axisRow" fieldPosition="0"/>
    </format>
    <format dxfId="38">
      <pivotArea dataOnly="0" labelOnly="1" fieldPosition="0">
        <references count="1">
          <reference field="0" count="0"/>
        </references>
      </pivotArea>
    </format>
    <format dxfId="37">
      <pivotArea dataOnly="0" labelOnly="1" grandRow="1" outline="0" fieldPosition="0"/>
    </format>
    <format dxfId="36">
      <pivotArea dataOnly="0" labelOnly="1" outline="0" fieldPosition="0">
        <references count="1">
          <reference field="4294967294" count="2">
            <x v="0"/>
            <x v="1"/>
          </reference>
        </references>
      </pivotArea>
    </format>
    <format dxfId="35">
      <pivotArea dataOnly="0" labelOnly="1" outline="0" fieldPosition="0">
        <references count="1">
          <reference field="4294967294" count="2">
            <x v="0"/>
            <x v="1"/>
          </reference>
        </references>
      </pivotArea>
    </format>
  </formats>
  <chartFormats count="5">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4:B5" firstHeaderRow="1" firstDataRow="1" firstDataCol="0"/>
  <pivotFields count="15">
    <pivotField showAll="0">
      <items count="8">
        <item x="0"/>
        <item m="1" x="5"/>
        <item m="1" x="6"/>
        <item x="1"/>
        <item x="2"/>
        <item x="3"/>
        <item m="1" x="4"/>
        <item t="default"/>
      </items>
    </pivotField>
    <pivotField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dataField="1" showAll="0"/>
    <pivotField showAll="0"/>
    <pivotField showAll="0"/>
    <pivotField showAll="0"/>
  </pivotFields>
  <rowItems count="1">
    <i/>
  </rowItems>
  <colItems count="1">
    <i/>
  </colItems>
  <dataFields count="1">
    <dataField name="Suma de Nº                               ALUMNOS" fld="11" baseField="0" baseItem="0"/>
  </dataFields>
  <formats count="10">
    <format dxfId="57">
      <pivotArea type="all" dataOnly="0" outline="0" fieldPosition="0"/>
    </format>
    <format dxfId="56">
      <pivotArea outline="0" collapsedLevelsAreSubtotals="1" fieldPosition="0"/>
    </format>
    <format dxfId="55">
      <pivotArea dataOnly="0" labelOnly="1" outline="0" axis="axisValues"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dataOnly="0" labelOnly="1" outline="0" axis="axisValues" fieldPosition="0"/>
    </format>
    <format dxfId="50">
      <pivotArea dataOnly="0" labelOnly="1" outline="0" axis="axisValues" fieldPosition="0"/>
    </format>
    <format dxfId="49">
      <pivotArea dataOnly="0" labelOnly="1" outline="0" axis="axisValues" fieldPosition="0"/>
    </format>
    <format dxfId="4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B27:G30" firstHeaderRow="1" firstDataRow="2" firstDataCol="1"/>
  <pivotFields count="15">
    <pivotField axis="axisCol" showAll="0">
      <items count="8">
        <item x="0"/>
        <item m="1" x="5"/>
        <item m="1" x="6"/>
        <item x="1"/>
        <item x="2"/>
        <item x="3"/>
        <item m="1" x="4"/>
        <item t="default"/>
      </items>
    </pivotField>
    <pivotField showAll="0">
      <items count="4">
        <item x="1"/>
        <item x="0"/>
        <item x="2"/>
        <item t="default"/>
      </items>
    </pivotField>
    <pivotField axis="axisRow" showAll="0">
      <items count="13">
        <item h="1" x="2"/>
        <item h="1" x="0"/>
        <item h="1" m="1" x="10"/>
        <item h="1" x="7"/>
        <item x="3"/>
        <item h="1" x="4"/>
        <item h="1" x="6"/>
        <item h="1" x="5"/>
        <item h="1" x="1"/>
        <item h="1" m="1" x="11"/>
        <item h="1" x="8"/>
        <item h="1" m="1" x="9"/>
        <item t="default"/>
      </items>
    </pivotField>
    <pivotField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dataField="1" showAll="0"/>
    <pivotField showAll="0"/>
    <pivotField showAll="0"/>
    <pivotField showAll="0"/>
  </pivotFields>
  <rowFields count="1">
    <field x="2"/>
  </rowFields>
  <rowItems count="2">
    <i>
      <x v="4"/>
    </i>
    <i t="grand">
      <x/>
    </i>
  </rowItems>
  <colFields count="1">
    <field x="0"/>
  </colFields>
  <colItems count="5">
    <i>
      <x/>
    </i>
    <i>
      <x v="3"/>
    </i>
    <i>
      <x v="4"/>
    </i>
    <i>
      <x v="5"/>
    </i>
    <i t="grand">
      <x/>
    </i>
  </colItems>
  <dataFields count="1">
    <dataField name="Suma de Nº                               ALUMNOS" fld="11" baseField="0" baseItem="0"/>
  </dataFields>
  <chartFormats count="8">
    <chartFormat chart="0" format="4" series="1">
      <pivotArea type="data" outline="0" fieldPosition="0">
        <references count="2">
          <reference field="4294967294" count="1" selected="0">
            <x v="0"/>
          </reference>
          <reference field="0" count="1" selected="0">
            <x v="0"/>
          </reference>
        </references>
      </pivotArea>
    </chartFormat>
    <chartFormat chart="0" format="5" series="1">
      <pivotArea type="data" outline="0" fieldPosition="0">
        <references count="2">
          <reference field="4294967294" count="1" selected="0">
            <x v="0"/>
          </reference>
          <reference field="0" count="1" selected="0">
            <x v="3"/>
          </reference>
        </references>
      </pivotArea>
    </chartFormat>
    <chartFormat chart="0" format="6" series="1">
      <pivotArea type="data" outline="0" fieldPosition="0">
        <references count="2">
          <reference field="4294967294" count="1" selected="0">
            <x v="0"/>
          </reference>
          <reference field="0" count="1" selected="0">
            <x v="4"/>
          </reference>
        </references>
      </pivotArea>
    </chartFormat>
    <chartFormat chart="0" format="7" series="1">
      <pivotArea type="data" outline="0" fieldPosition="0">
        <references count="2">
          <reference field="4294967294" count="1" selected="0">
            <x v="0"/>
          </reference>
          <reference field="0" count="1" selected="0">
            <x v="5"/>
          </reference>
        </references>
      </pivotArea>
    </chartFormat>
    <chartFormat chart="2" format="12" series="1">
      <pivotArea type="data" outline="0" fieldPosition="0">
        <references count="2">
          <reference field="4294967294" count="1" selected="0">
            <x v="0"/>
          </reference>
          <reference field="0" count="1" selected="0">
            <x v="0"/>
          </reference>
        </references>
      </pivotArea>
    </chartFormat>
    <chartFormat chart="2" format="13" series="1">
      <pivotArea type="data" outline="0" fieldPosition="0">
        <references count="2">
          <reference field="4294967294" count="1" selected="0">
            <x v="0"/>
          </reference>
          <reference field="0" count="1" selected="0">
            <x v="3"/>
          </reference>
        </references>
      </pivotArea>
    </chartFormat>
    <chartFormat chart="2" format="14" series="1">
      <pivotArea type="data" outline="0" fieldPosition="0">
        <references count="2">
          <reference field="4294967294" count="1" selected="0">
            <x v="0"/>
          </reference>
          <reference field="0" count="1" selected="0">
            <x v="4"/>
          </reference>
        </references>
      </pivotArea>
    </chartFormat>
    <chartFormat chart="2" format="15"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E4:E5" firstHeaderRow="1" firstDataRow="1" firstDataCol="0"/>
  <pivotFields count="15">
    <pivotField showAll="0">
      <items count="8">
        <item x="0"/>
        <item m="1" x="5"/>
        <item m="1" x="6"/>
        <item x="1"/>
        <item x="2"/>
        <item x="3"/>
        <item m="1" x="4"/>
        <item t="default"/>
      </items>
    </pivotField>
    <pivotField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showAll="0"/>
    <pivotField dataField="1" showAll="0"/>
    <pivotField showAll="0"/>
    <pivotField showAll="0"/>
  </pivotFields>
  <rowItems count="1">
    <i/>
  </rowItems>
  <colItems count="1">
    <i/>
  </colItems>
  <dataFields count="1">
    <dataField name="Suma de Nº       ALUMNOS EXTRANJEROS" fld="12" baseField="0" baseItem="0"/>
  </dataFields>
  <formats count="1">
    <format dxfId="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location ref="B63:I69" firstHeaderRow="1" firstDataRow="2" firstDataCol="1" rowPageCount="1" colPageCount="1"/>
  <pivotFields count="15">
    <pivotField axis="axisRow" showAll="0">
      <items count="8">
        <item x="0"/>
        <item x="1"/>
        <item x="2"/>
        <item x="3"/>
        <item m="1" x="4"/>
        <item m="1" x="6"/>
        <item m="1" x="5"/>
        <item t="default"/>
      </items>
    </pivotField>
    <pivotField axis="axisPage"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dataField="1" showAll="0"/>
    <pivotField axis="axisCol" showAll="0">
      <items count="19">
        <item x="0"/>
        <item x="1"/>
        <item x="2"/>
        <item m="1" x="16"/>
        <item x="4"/>
        <item x="5"/>
        <item x="3"/>
        <item m="1" x="10"/>
        <item m="1" x="11"/>
        <item m="1" x="9"/>
        <item m="1" x="15"/>
        <item m="1" x="6"/>
        <item m="1" x="12"/>
        <item m="1" x="7"/>
        <item m="1" x="13"/>
        <item m="1" x="8"/>
        <item m="1" x="17"/>
        <item m="1" x="14"/>
        <item t="default"/>
      </items>
    </pivotField>
    <pivotField showAll="0"/>
    <pivotField showAll="0"/>
    <pivotField showAll="0"/>
    <pivotField showAll="0"/>
    <pivotField showAll="0"/>
    <pivotField showAll="0"/>
    <pivotField showAll="0" defaultSubtotal="0"/>
    <pivotField showAll="0" defaultSubtotal="0"/>
    <pivotField showAll="0"/>
    <pivotField showAll="0"/>
  </pivotFields>
  <rowFields count="1">
    <field x="0"/>
  </rowFields>
  <rowItems count="5">
    <i>
      <x/>
    </i>
    <i>
      <x v="1"/>
    </i>
    <i>
      <x v="2"/>
    </i>
    <i>
      <x v="3"/>
    </i>
    <i t="grand">
      <x/>
    </i>
  </rowItems>
  <colFields count="1">
    <field x="4"/>
  </colFields>
  <colItems count="7">
    <i>
      <x/>
    </i>
    <i>
      <x v="1"/>
    </i>
    <i>
      <x v="2"/>
    </i>
    <i>
      <x v="4"/>
    </i>
    <i>
      <x v="5"/>
    </i>
    <i>
      <x v="6"/>
    </i>
    <i t="grand">
      <x/>
    </i>
  </colItems>
  <pageFields count="1">
    <pageField fld="1" hier="-1"/>
  </pageFields>
  <dataFields count="1">
    <dataField name="Suma de EDICIONES" fld="3" baseField="0" baseItem="0"/>
  </dataFields>
  <chartFormats count="18">
    <chartFormat chart="3" format="24" series="1">
      <pivotArea type="data" outline="0" fieldPosition="0">
        <references count="2">
          <reference field="4294967294" count="1" selected="0">
            <x v="0"/>
          </reference>
          <reference field="4" count="1" selected="0">
            <x v="0"/>
          </reference>
        </references>
      </pivotArea>
    </chartFormat>
    <chartFormat chart="3" format="25" series="1">
      <pivotArea type="data" outline="0" fieldPosition="0">
        <references count="2">
          <reference field="4294967294" count="1" selected="0">
            <x v="0"/>
          </reference>
          <reference field="4" count="1" selected="0">
            <x v="1"/>
          </reference>
        </references>
      </pivotArea>
    </chartFormat>
    <chartFormat chart="3" format="26" series="1">
      <pivotArea type="data" outline="0" fieldPosition="0">
        <references count="2">
          <reference field="4294967294" count="1" selected="0">
            <x v="0"/>
          </reference>
          <reference field="4" count="1" selected="0">
            <x v="2"/>
          </reference>
        </references>
      </pivotArea>
    </chartFormat>
    <chartFormat chart="3" format="27" series="1">
      <pivotArea type="data" outline="0" fieldPosition="0">
        <references count="2">
          <reference field="4294967294" count="1" selected="0">
            <x v="0"/>
          </reference>
          <reference field="4" count="1" selected="0">
            <x v="4"/>
          </reference>
        </references>
      </pivotArea>
    </chartFormat>
    <chartFormat chart="3" format="28" series="1">
      <pivotArea type="data" outline="0" fieldPosition="0">
        <references count="2">
          <reference field="4294967294" count="1" selected="0">
            <x v="0"/>
          </reference>
          <reference field="4" count="1" selected="0">
            <x v="5"/>
          </reference>
        </references>
      </pivotArea>
    </chartFormat>
    <chartFormat chart="3" format="29" series="1">
      <pivotArea type="data" outline="0" fieldPosition="0">
        <references count="2">
          <reference field="4294967294" count="1" selected="0">
            <x v="0"/>
          </reference>
          <reference field="4" count="1" selected="0">
            <x v="6"/>
          </reference>
        </references>
      </pivotArea>
    </chartFormat>
    <chartFormat chart="6" format="5" series="1">
      <pivotArea type="data" outline="0" fieldPosition="0">
        <references count="2">
          <reference field="4294967294" count="1" selected="0">
            <x v="0"/>
          </reference>
          <reference field="4" count="1" selected="0">
            <x v="0"/>
          </reference>
        </references>
      </pivotArea>
    </chartFormat>
    <chartFormat chart="6" format="6" series="1">
      <pivotArea type="data" outline="0" fieldPosition="0">
        <references count="2">
          <reference field="4294967294" count="1" selected="0">
            <x v="0"/>
          </reference>
          <reference field="4" count="1" selected="0">
            <x v="1"/>
          </reference>
        </references>
      </pivotArea>
    </chartFormat>
    <chartFormat chart="6" format="7" series="1">
      <pivotArea type="data" outline="0" fieldPosition="0">
        <references count="2">
          <reference field="4294967294" count="1" selected="0">
            <x v="0"/>
          </reference>
          <reference field="4" count="1" selected="0">
            <x v="2"/>
          </reference>
        </references>
      </pivotArea>
    </chartFormat>
    <chartFormat chart="6" format="8" series="1">
      <pivotArea type="data" outline="0" fieldPosition="0">
        <references count="2">
          <reference field="4294967294" count="1" selected="0">
            <x v="0"/>
          </reference>
          <reference field="4" count="1" selected="0">
            <x v="4"/>
          </reference>
        </references>
      </pivotArea>
    </chartFormat>
    <chartFormat chart="6" format="9" series="1">
      <pivotArea type="data" outline="0" fieldPosition="0">
        <references count="2">
          <reference field="4294967294" count="1" selected="0">
            <x v="0"/>
          </reference>
          <reference field="4" count="1" selected="0">
            <x v="6"/>
          </reference>
        </references>
      </pivotArea>
    </chartFormat>
    <chartFormat chart="10" format="15" series="1">
      <pivotArea type="data" outline="0" fieldPosition="0">
        <references count="2">
          <reference field="4294967294" count="1" selected="0">
            <x v="0"/>
          </reference>
          <reference field="4" count="1" selected="0">
            <x v="0"/>
          </reference>
        </references>
      </pivotArea>
    </chartFormat>
    <chartFormat chart="10" format="16" series="1">
      <pivotArea type="data" outline="0" fieldPosition="0">
        <references count="2">
          <reference field="4294967294" count="1" selected="0">
            <x v="0"/>
          </reference>
          <reference field="4" count="1" selected="0">
            <x v="1"/>
          </reference>
        </references>
      </pivotArea>
    </chartFormat>
    <chartFormat chart="10" format="17" series="1">
      <pivotArea type="data" outline="0" fieldPosition="0">
        <references count="2">
          <reference field="4294967294" count="1" selected="0">
            <x v="0"/>
          </reference>
          <reference field="4" count="1" selected="0">
            <x v="2"/>
          </reference>
        </references>
      </pivotArea>
    </chartFormat>
    <chartFormat chart="10" format="18" series="1">
      <pivotArea type="data" outline="0" fieldPosition="0">
        <references count="2">
          <reference field="4294967294" count="1" selected="0">
            <x v="0"/>
          </reference>
          <reference field="4" count="1" selected="0">
            <x v="4"/>
          </reference>
        </references>
      </pivotArea>
    </chartFormat>
    <chartFormat chart="10" format="19" series="1">
      <pivotArea type="data" outline="0" fieldPosition="0">
        <references count="2">
          <reference field="4294967294" count="1" selected="0">
            <x v="0"/>
          </reference>
          <reference field="4" count="1" selected="0">
            <x v="6"/>
          </reference>
        </references>
      </pivotArea>
    </chartFormat>
    <chartFormat chart="6" format="10" series="1">
      <pivotArea type="data" outline="0" fieldPosition="0">
        <references count="2">
          <reference field="4294967294" count="1" selected="0">
            <x v="0"/>
          </reference>
          <reference field="4" count="1" selected="0">
            <x v="5"/>
          </reference>
        </references>
      </pivotArea>
    </chartFormat>
    <chartFormat chart="10" format="20" series="1">
      <pivotArea type="data" outline="0" fieldPosition="0">
        <references count="2">
          <reference field="4294967294" count="1" selected="0">
            <x v="0"/>
          </reference>
          <reference field="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B86:I100" firstHeaderRow="1" firstDataRow="2" firstDataCol="1"/>
  <pivotFields count="15">
    <pivotField showAll="0">
      <items count="8">
        <item x="0"/>
        <item m="1" x="5"/>
        <item m="1" x="6"/>
        <item x="1"/>
        <item x="2"/>
        <item x="3"/>
        <item m="1" x="4"/>
        <item t="default"/>
      </items>
    </pivotField>
    <pivotField showAll="0">
      <items count="4">
        <item x="1"/>
        <item x="0"/>
        <item x="2"/>
        <item t="default"/>
      </items>
    </pivotField>
    <pivotField dataField="1" showAll="0">
      <items count="13">
        <item h="1" x="2"/>
        <item h="1" x="0"/>
        <item h="1" m="1" x="10"/>
        <item h="1" x="7"/>
        <item x="3"/>
        <item h="1" x="4"/>
        <item h="1" x="6"/>
        <item h="1" x="5"/>
        <item h="1" x="1"/>
        <item h="1" m="1" x="11"/>
        <item h="1" x="8"/>
        <item h="1" m="1" x="9"/>
        <item t="default"/>
      </items>
    </pivotField>
    <pivotField showAll="0"/>
    <pivotField axis="axisCol"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axis="axisRow" showAll="0" sortType="ascending">
      <items count="20">
        <item x="0"/>
        <item m="1" x="18"/>
        <item x="15"/>
        <item x="1"/>
        <item x="2"/>
        <item x="17"/>
        <item x="3"/>
        <item x="4"/>
        <item x="16"/>
        <item x="5"/>
        <item x="6"/>
        <item x="11"/>
        <item x="12"/>
        <item x="7"/>
        <item x="13"/>
        <item x="14"/>
        <item x="8"/>
        <item x="9"/>
        <item h="1" x="10"/>
        <item t="default"/>
      </items>
    </pivotField>
    <pivotField showAll="0"/>
    <pivotField showAll="0"/>
    <pivotField showAll="0"/>
    <pivotField showAll="0"/>
    <pivotField showAll="0"/>
  </pivotFields>
  <rowFields count="1">
    <field x="9"/>
  </rowFields>
  <rowItems count="13">
    <i>
      <x/>
    </i>
    <i>
      <x v="3"/>
    </i>
    <i>
      <x v="4"/>
    </i>
    <i>
      <x v="5"/>
    </i>
    <i>
      <x v="8"/>
    </i>
    <i>
      <x v="9"/>
    </i>
    <i>
      <x v="10"/>
    </i>
    <i>
      <x v="11"/>
    </i>
    <i>
      <x v="12"/>
    </i>
    <i>
      <x v="13"/>
    </i>
    <i>
      <x v="14"/>
    </i>
    <i>
      <x v="16"/>
    </i>
    <i t="grand">
      <x/>
    </i>
  </rowItems>
  <colFields count="1">
    <field x="4"/>
  </colFields>
  <colItems count="7">
    <i>
      <x/>
    </i>
    <i>
      <x v="9"/>
    </i>
    <i>
      <x v="10"/>
    </i>
    <i>
      <x v="12"/>
    </i>
    <i>
      <x v="15"/>
    </i>
    <i>
      <x v="17"/>
    </i>
    <i t="grand">
      <x/>
    </i>
  </colItems>
  <dataFields count="1">
    <dataField name="Cuenta de PROGRAMA" fld="2" subtotal="count" baseField="0" baseItem="0"/>
  </dataFields>
  <formats count="10">
    <format dxfId="74">
      <pivotArea collapsedLevelsAreSubtotals="1" fieldPosition="0">
        <references count="1">
          <reference field="9" count="0"/>
        </references>
      </pivotArea>
    </format>
    <format dxfId="73">
      <pivotArea collapsedLevelsAreSubtotals="1" fieldPosition="0">
        <references count="1">
          <reference field="9" count="0"/>
        </references>
      </pivotArea>
    </format>
    <format dxfId="72">
      <pivotArea grandRow="1" outline="0" collapsedLevelsAreSubtotals="1" fieldPosition="0"/>
    </format>
    <format dxfId="71">
      <pivotArea collapsedLevelsAreSubtotals="1" fieldPosition="0">
        <references count="2">
          <reference field="4" count="0" selected="0"/>
          <reference field="9" count="0"/>
        </references>
      </pivotArea>
    </format>
    <format dxfId="70">
      <pivotArea outline="0" fieldPosition="0">
        <references count="1">
          <reference field="4294967294" count="1">
            <x v="0"/>
          </reference>
        </references>
      </pivotArea>
    </format>
    <format dxfId="69">
      <pivotArea outline="0" fieldPosition="0">
        <references count="1">
          <reference field="4294967294" count="1">
            <x v="0"/>
          </reference>
        </references>
      </pivotArea>
    </format>
    <format dxfId="68">
      <pivotArea outline="0" fieldPosition="0">
        <references count="1">
          <reference field="4294967294" count="1">
            <x v="0"/>
          </reference>
        </references>
      </pivotArea>
    </format>
    <format dxfId="67">
      <pivotArea outline="0" fieldPosition="0">
        <references count="1">
          <reference field="4294967294" count="1">
            <x v="0"/>
          </reference>
        </references>
      </pivotArea>
    </format>
    <format dxfId="66">
      <pivotArea outline="0" fieldPosition="0">
        <references count="1">
          <reference field="4294967294" count="1">
            <x v="0"/>
          </reference>
        </references>
      </pivotArea>
    </format>
    <format dxfId="65">
      <pivotArea outline="0" fieldPosition="0">
        <references count="1">
          <reference field="4294967294" count="1">
            <x v="0"/>
          </reference>
        </references>
      </pivotArea>
    </format>
  </formats>
  <chartFormats count="12">
    <chartFormat chart="4" format="15" series="1">
      <pivotArea type="data" outline="0" fieldPosition="0">
        <references count="2">
          <reference field="4294967294" count="1" selected="0">
            <x v="0"/>
          </reference>
          <reference field="4" count="1" selected="0">
            <x v="0"/>
          </reference>
        </references>
      </pivotArea>
    </chartFormat>
    <chartFormat chart="4" format="16" series="1">
      <pivotArea type="data" outline="0" fieldPosition="0">
        <references count="2">
          <reference field="4294967294" count="1" selected="0">
            <x v="0"/>
          </reference>
          <reference field="4" count="1" selected="0">
            <x v="9"/>
          </reference>
        </references>
      </pivotArea>
    </chartFormat>
    <chartFormat chart="4" format="17" series="1">
      <pivotArea type="data" outline="0" fieldPosition="0">
        <references count="2">
          <reference field="4294967294" count="1" selected="0">
            <x v="0"/>
          </reference>
          <reference field="4" count="1" selected="0">
            <x v="10"/>
          </reference>
        </references>
      </pivotArea>
    </chartFormat>
    <chartFormat chart="4" format="18" series="1">
      <pivotArea type="data" outline="0" fieldPosition="0">
        <references count="2">
          <reference field="4294967294" count="1" selected="0">
            <x v="0"/>
          </reference>
          <reference field="4" count="1" selected="0">
            <x v="12"/>
          </reference>
        </references>
      </pivotArea>
    </chartFormat>
    <chartFormat chart="4" format="19" series="1">
      <pivotArea type="data" outline="0" fieldPosition="0">
        <references count="2">
          <reference field="4294967294" count="1" selected="0">
            <x v="0"/>
          </reference>
          <reference field="4" count="1" selected="0">
            <x v="15"/>
          </reference>
        </references>
      </pivotArea>
    </chartFormat>
    <chartFormat chart="1" format="10" series="1">
      <pivotArea type="data" outline="0" fieldPosition="0">
        <references count="2">
          <reference field="4294967294" count="1" selected="0">
            <x v="0"/>
          </reference>
          <reference field="4" count="1" selected="0">
            <x v="0"/>
          </reference>
        </references>
      </pivotArea>
    </chartFormat>
    <chartFormat chart="1" format="11" series="1">
      <pivotArea type="data" outline="0" fieldPosition="0">
        <references count="2">
          <reference field="4294967294" count="1" selected="0">
            <x v="0"/>
          </reference>
          <reference field="4" count="1" selected="0">
            <x v="9"/>
          </reference>
        </references>
      </pivotArea>
    </chartFormat>
    <chartFormat chart="1" format="12" series="1">
      <pivotArea type="data" outline="0" fieldPosition="0">
        <references count="2">
          <reference field="4294967294" count="1" selected="0">
            <x v="0"/>
          </reference>
          <reference field="4" count="1" selected="0">
            <x v="10"/>
          </reference>
        </references>
      </pivotArea>
    </chartFormat>
    <chartFormat chart="1" format="13" series="1">
      <pivotArea type="data" outline="0" fieldPosition="0">
        <references count="2">
          <reference field="4294967294" count="1" selected="0">
            <x v="0"/>
          </reference>
          <reference field="4" count="1" selected="0">
            <x v="12"/>
          </reference>
        </references>
      </pivotArea>
    </chartFormat>
    <chartFormat chart="1" format="14" series="1">
      <pivotArea type="data" outline="0" fieldPosition="0">
        <references count="2">
          <reference field="4294967294" count="1" selected="0">
            <x v="0"/>
          </reference>
          <reference field="4" count="1" selected="0">
            <x v="15"/>
          </reference>
        </references>
      </pivotArea>
    </chartFormat>
    <chartFormat chart="4" format="20" series="1">
      <pivotArea type="data" outline="0" fieldPosition="0">
        <references count="2">
          <reference field="4294967294" count="1" selected="0">
            <x v="0"/>
          </reference>
          <reference field="4" count="1" selected="0">
            <x v="17"/>
          </reference>
        </references>
      </pivotArea>
    </chartFormat>
    <chartFormat chart="1" format="15" series="1">
      <pivotArea type="data" outline="0" fieldPosition="0">
        <references count="2">
          <reference field="4294967294" count="1" selected="0">
            <x v="0"/>
          </reference>
          <reference field="4" count="1" selected="0">
            <x v="1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B36:G39" firstHeaderRow="1" firstDataRow="2" firstDataCol="1"/>
  <pivotFields count="15">
    <pivotField axis="axisCol" showAll="0">
      <items count="8">
        <item x="0"/>
        <item x="1"/>
        <item x="2"/>
        <item x="3"/>
        <item m="1" x="4"/>
        <item m="1" x="6"/>
        <item m="1" x="5"/>
        <item t="default"/>
      </items>
    </pivotField>
    <pivotField showAll="0">
      <items count="4">
        <item x="1"/>
        <item x="0"/>
        <item x="2"/>
        <item t="default"/>
      </items>
    </pivotField>
    <pivotField axis="axisRow" showAll="0">
      <items count="13">
        <item h="1" x="2"/>
        <item h="1" x="0"/>
        <item x="3"/>
        <item h="1" x="4"/>
        <item h="1" x="1"/>
        <item h="1" m="1" x="11"/>
        <item h="1" x="8"/>
        <item h="1" m="1" x="9"/>
        <item h="1" x="6"/>
        <item h="1" x="5"/>
        <item h="1" x="7"/>
        <item h="1" m="1" x="10"/>
        <item t="default"/>
      </items>
    </pivotField>
    <pivotField dataField="1"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showAll="0" defaultSubtotal="0"/>
    <pivotField showAll="0" defaultSubtotal="0"/>
    <pivotField showAll="0"/>
    <pivotField showAll="0"/>
  </pivotFields>
  <rowFields count="1">
    <field x="2"/>
  </rowFields>
  <rowItems count="2">
    <i>
      <x v="2"/>
    </i>
    <i t="grand">
      <x/>
    </i>
  </rowItems>
  <colFields count="1">
    <field x="0"/>
  </colFields>
  <colItems count="5">
    <i>
      <x/>
    </i>
    <i>
      <x v="1"/>
    </i>
    <i>
      <x v="2"/>
    </i>
    <i>
      <x v="3"/>
    </i>
    <i t="grand">
      <x/>
    </i>
  </colItems>
  <dataFields count="1">
    <dataField name="Suma de EDICIONES" fld="3" baseField="0" baseItem="0"/>
  </dataFields>
  <chartFormats count="4">
    <chartFormat chart="6" format="4" series="1">
      <pivotArea type="data" outline="0" fieldPosition="0">
        <references count="2">
          <reference field="4294967294" count="1" selected="0">
            <x v="0"/>
          </reference>
          <reference field="0" count="1" selected="0">
            <x v="0"/>
          </reference>
        </references>
      </pivotArea>
    </chartFormat>
    <chartFormat chart="6" format="5" series="1">
      <pivotArea type="data" outline="0" fieldPosition="0">
        <references count="2">
          <reference field="4294967294" count="1" selected="0">
            <x v="0"/>
          </reference>
          <reference field="0" count="1" selected="0">
            <x v="1"/>
          </reference>
        </references>
      </pivotArea>
    </chartFormat>
    <chartFormat chart="6" format="6" series="1">
      <pivotArea type="data" outline="0" fieldPosition="0">
        <references count="2">
          <reference field="4294967294" count="1" selected="0">
            <x v="0"/>
          </reference>
          <reference field="0" count="1" selected="0">
            <x v="2"/>
          </reference>
        </references>
      </pivotArea>
    </chartFormat>
    <chartFormat chart="6" format="7"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B50:D56" firstHeaderRow="1" firstDataRow="2" firstDataCol="1"/>
  <pivotFields count="15">
    <pivotField axis="axisRow" showAll="0">
      <items count="8">
        <item x="0"/>
        <item x="1"/>
        <item x="2"/>
        <item x="3"/>
        <item m="1" x="4"/>
        <item m="1" x="6"/>
        <item m="1" x="5"/>
        <item t="default"/>
      </items>
    </pivotField>
    <pivotField showAll="0">
      <items count="4">
        <item x="1"/>
        <item x="0"/>
        <item x="2"/>
        <item t="default"/>
      </items>
    </pivotField>
    <pivotField axis="axisCol" showAll="0">
      <items count="13">
        <item h="1" x="2"/>
        <item h="1" x="0"/>
        <item x="3"/>
        <item h="1" x="4"/>
        <item h="1" x="1"/>
        <item h="1" m="1" x="11"/>
        <item h="1" x="8"/>
        <item h="1" m="1" x="9"/>
        <item h="1" x="6"/>
        <item h="1" x="5"/>
        <item h="1" x="7"/>
        <item h="1" m="1" x="10"/>
        <item t="default"/>
      </items>
    </pivotField>
    <pivotField dataField="1"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showAll="0" defaultSubtotal="0"/>
    <pivotField showAll="0" defaultSubtotal="0"/>
    <pivotField showAll="0"/>
    <pivotField showAll="0"/>
  </pivotFields>
  <rowFields count="1">
    <field x="0"/>
  </rowFields>
  <rowItems count="5">
    <i>
      <x/>
    </i>
    <i>
      <x v="1"/>
    </i>
    <i>
      <x v="2"/>
    </i>
    <i>
      <x v="3"/>
    </i>
    <i t="grand">
      <x/>
    </i>
  </rowItems>
  <colFields count="1">
    <field x="2"/>
  </colFields>
  <colItems count="2">
    <i>
      <x v="2"/>
    </i>
    <i t="grand">
      <x/>
    </i>
  </colItems>
  <dataFields count="1">
    <dataField name="Suma de EDICIONES" fld="3" baseField="0" baseItem="0"/>
  </dataFields>
  <chartFormats count="20">
    <chartFormat chart="0" format="6" series="1">
      <pivotArea type="data" outline="0" fieldPosition="0">
        <references count="2">
          <reference field="4294967294" count="1" selected="0">
            <x v="0"/>
          </reference>
          <reference field="2" count="1" selected="0">
            <x v="0"/>
          </reference>
        </references>
      </pivotArea>
    </chartFormat>
    <chartFormat chart="0" format="7" series="1">
      <pivotArea type="data" outline="0" fieldPosition="0">
        <references count="2">
          <reference field="4294967294" count="1" selected="0">
            <x v="0"/>
          </reference>
          <reference field="2" count="1" selected="0">
            <x v="1"/>
          </reference>
        </references>
      </pivotArea>
    </chartFormat>
    <chartFormat chart="0" format="8" series="1">
      <pivotArea type="data" outline="0" fieldPosition="0">
        <references count="2">
          <reference field="4294967294" count="1" selected="0">
            <x v="0"/>
          </reference>
          <reference field="2" count="1" selected="0">
            <x v="2"/>
          </reference>
        </references>
      </pivotArea>
    </chartFormat>
    <chartFormat chart="0" format="9" series="1">
      <pivotArea type="data" outline="0" fieldPosition="0">
        <references count="1">
          <reference field="4294967294" count="1" selected="0">
            <x v="0"/>
          </reference>
        </references>
      </pivotArea>
    </chartFormat>
    <chartFormat chart="0" format="10" series="1">
      <pivotArea type="data" outline="0" fieldPosition="0">
        <references count="2">
          <reference field="4294967294" count="1" selected="0">
            <x v="0"/>
          </reference>
          <reference field="2" count="1" selected="0">
            <x v="3"/>
          </reference>
        </references>
      </pivotArea>
    </chartFormat>
    <chartFormat chart="0" format="11" series="1">
      <pivotArea type="data" outline="0" fieldPosition="0">
        <references count="2">
          <reference field="4294967294" count="1" selected="0">
            <x v="0"/>
          </reference>
          <reference field="2" count="1" selected="0">
            <x v="4"/>
          </reference>
        </references>
      </pivotArea>
    </chartFormat>
    <chartFormat chart="0" format="12" series="1">
      <pivotArea type="data" outline="0" fieldPosition="0">
        <references count="2">
          <reference field="4294967294" count="1" selected="0">
            <x v="0"/>
          </reference>
          <reference field="2" count="1" selected="0">
            <x v="6"/>
          </reference>
        </references>
      </pivotArea>
    </chartFormat>
    <chartFormat chart="0" format="13" series="1">
      <pivotArea type="data" outline="0" fieldPosition="0">
        <references count="2">
          <reference field="4294967294" count="1" selected="0">
            <x v="0"/>
          </reference>
          <reference field="2" count="1" selected="0">
            <x v="7"/>
          </reference>
        </references>
      </pivotArea>
    </chartFormat>
    <chartFormat chart="0" format="14" series="1">
      <pivotArea type="data" outline="0" fieldPosition="0">
        <references count="2">
          <reference field="4294967294" count="1" selected="0">
            <x v="0"/>
          </reference>
          <reference field="2" count="1" selected="0">
            <x v="8"/>
          </reference>
        </references>
      </pivotArea>
    </chartFormat>
    <chartFormat chart="0" format="15" series="1">
      <pivotArea type="data" outline="0" fieldPosition="0">
        <references count="2">
          <reference field="4294967294" count="1" selected="0">
            <x v="0"/>
          </reference>
          <reference field="2" count="1" selected="0">
            <x v="9"/>
          </reference>
        </references>
      </pivotArea>
    </chartFormat>
    <chartFormat chart="0" format="16" series="1">
      <pivotArea type="data" outline="0" fieldPosition="0">
        <references count="2">
          <reference field="4294967294" count="1" selected="0">
            <x v="0"/>
          </reference>
          <reference field="2" count="1" selected="0">
            <x v="10"/>
          </reference>
        </references>
      </pivotArea>
    </chartFormat>
    <chartFormat chart="11" format="26" series="1">
      <pivotArea type="data" outline="0" fieldPosition="0">
        <references count="2">
          <reference field="4294967294" count="1" selected="0">
            <x v="0"/>
          </reference>
          <reference field="2" count="1" selected="0">
            <x v="0"/>
          </reference>
        </references>
      </pivotArea>
    </chartFormat>
    <chartFormat chart="11" format="27" series="1">
      <pivotArea type="data" outline="0" fieldPosition="0">
        <references count="2">
          <reference field="4294967294" count="1" selected="0">
            <x v="0"/>
          </reference>
          <reference field="2" count="1" selected="0">
            <x v="1"/>
          </reference>
        </references>
      </pivotArea>
    </chartFormat>
    <chartFormat chart="11" format="28" series="1">
      <pivotArea type="data" outline="0" fieldPosition="0">
        <references count="2">
          <reference field="4294967294" count="1" selected="0">
            <x v="0"/>
          </reference>
          <reference field="2" count="1" selected="0">
            <x v="2"/>
          </reference>
        </references>
      </pivotArea>
    </chartFormat>
    <chartFormat chart="11" format="29" series="1">
      <pivotArea type="data" outline="0" fieldPosition="0">
        <references count="2">
          <reference field="4294967294" count="1" selected="0">
            <x v="0"/>
          </reference>
          <reference field="2" count="1" selected="0">
            <x v="3"/>
          </reference>
        </references>
      </pivotArea>
    </chartFormat>
    <chartFormat chart="11" format="30" series="1">
      <pivotArea type="data" outline="0" fieldPosition="0">
        <references count="2">
          <reference field="4294967294" count="1" selected="0">
            <x v="0"/>
          </reference>
          <reference field="2" count="1" selected="0">
            <x v="4"/>
          </reference>
        </references>
      </pivotArea>
    </chartFormat>
    <chartFormat chart="11" format="31" series="1">
      <pivotArea type="data" outline="0" fieldPosition="0">
        <references count="2">
          <reference field="4294967294" count="1" selected="0">
            <x v="0"/>
          </reference>
          <reference field="2" count="1" selected="0">
            <x v="6"/>
          </reference>
        </references>
      </pivotArea>
    </chartFormat>
    <chartFormat chart="11" format="32" series="1">
      <pivotArea type="data" outline="0" fieldPosition="0">
        <references count="2">
          <reference field="4294967294" count="1" selected="0">
            <x v="0"/>
          </reference>
          <reference field="2" count="1" selected="0">
            <x v="8"/>
          </reference>
        </references>
      </pivotArea>
    </chartFormat>
    <chartFormat chart="11" format="33" series="1">
      <pivotArea type="data" outline="0" fieldPosition="0">
        <references count="2">
          <reference field="4294967294" count="1" selected="0">
            <x v="0"/>
          </reference>
          <reference field="2" count="1" selected="0">
            <x v="9"/>
          </reference>
        </references>
      </pivotArea>
    </chartFormat>
    <chartFormat chart="11" format="34" series="1">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B18:C20" firstHeaderRow="1" firstDataRow="1" firstDataCol="1"/>
  <pivotFields count="15">
    <pivotField showAll="0">
      <items count="8">
        <item x="0"/>
        <item m="1" x="5"/>
        <item m="1" x="6"/>
        <item x="1"/>
        <item x="2"/>
        <item x="3"/>
        <item m="1" x="4"/>
        <item t="default"/>
      </items>
    </pivotField>
    <pivotField showAll="0">
      <items count="4">
        <item x="1"/>
        <item x="0"/>
        <item x="2"/>
        <item t="default"/>
      </items>
    </pivotField>
    <pivotField axis="axisRow" showAll="0">
      <items count="13">
        <item h="1" x="2"/>
        <item h="1" x="0"/>
        <item x="3"/>
        <item h="1" x="4"/>
        <item h="1" x="1"/>
        <item h="1" m="1" x="11"/>
        <item h="1" x="8"/>
        <item h="1" m="1" x="9"/>
        <item h="1" x="6"/>
        <item h="1" x="5"/>
        <item h="1" x="7"/>
        <item h="1" m="1" x="10"/>
        <item t="default"/>
      </items>
    </pivotField>
    <pivotField dataField="1"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showAll="0" defaultSubtotal="0"/>
    <pivotField showAll="0" defaultSubtotal="0"/>
    <pivotField showAll="0"/>
    <pivotField showAll="0"/>
  </pivotFields>
  <rowFields count="1">
    <field x="2"/>
  </rowFields>
  <rowItems count="2">
    <i>
      <x v="2"/>
    </i>
    <i t="grand">
      <x/>
    </i>
  </rowItems>
  <colItems count="1">
    <i/>
  </colItems>
  <dataFields count="1">
    <dataField name="Cuenta de EDICIONES" fld="3" subtotal="count" showDataAs="percentOfTotal" baseField="0" baseItem="0" numFmtId="9"/>
  </dataFields>
  <chartFormats count="20">
    <chartFormat chart="1" format="7" series="1">
      <pivotArea type="data" outline="0" fieldPosition="0">
        <references count="1">
          <reference field="4294967294" count="1" selected="0">
            <x v="0"/>
          </reference>
        </references>
      </pivotArea>
    </chartFormat>
    <chartFormat chart="3" format="18" series="1">
      <pivotArea type="data" outline="0" fieldPosition="0">
        <references count="1">
          <reference field="4294967294" count="1" selected="0">
            <x v="0"/>
          </reference>
        </references>
      </pivotArea>
    </chartFormat>
    <chartFormat chart="3" format="19">
      <pivotArea type="data" outline="0" fieldPosition="0">
        <references count="2">
          <reference field="4294967294" count="1" selected="0">
            <x v="0"/>
          </reference>
          <reference field="2" count="1" selected="0">
            <x v="0"/>
          </reference>
        </references>
      </pivotArea>
    </chartFormat>
    <chartFormat chart="3" format="20">
      <pivotArea type="data" outline="0" fieldPosition="0">
        <references count="2">
          <reference field="4294967294" count="1" selected="0">
            <x v="0"/>
          </reference>
          <reference field="2" count="1" selected="0">
            <x v="1"/>
          </reference>
        </references>
      </pivotArea>
    </chartFormat>
    <chartFormat chart="3" format="21">
      <pivotArea type="data" outline="0" fieldPosition="0">
        <references count="2">
          <reference field="4294967294" count="1" selected="0">
            <x v="0"/>
          </reference>
          <reference field="2" count="1" selected="0">
            <x v="2"/>
          </reference>
        </references>
      </pivotArea>
    </chartFormat>
    <chartFormat chart="3" format="22">
      <pivotArea type="data" outline="0" fieldPosition="0">
        <references count="2">
          <reference field="4294967294" count="1" selected="0">
            <x v="0"/>
          </reference>
          <reference field="2" count="1" selected="0">
            <x v="3"/>
          </reference>
        </references>
      </pivotArea>
    </chartFormat>
    <chartFormat chart="3" format="23">
      <pivotArea type="data" outline="0" fieldPosition="0">
        <references count="2">
          <reference field="4294967294" count="1" selected="0">
            <x v="0"/>
          </reference>
          <reference field="2" count="1" selected="0">
            <x v="4"/>
          </reference>
        </references>
      </pivotArea>
    </chartFormat>
    <chartFormat chart="3" format="24">
      <pivotArea type="data" outline="0" fieldPosition="0">
        <references count="2">
          <reference field="4294967294" count="1" selected="0">
            <x v="0"/>
          </reference>
          <reference field="2" count="1" selected="0">
            <x v="6"/>
          </reference>
        </references>
      </pivotArea>
    </chartFormat>
    <chartFormat chart="3" format="25">
      <pivotArea type="data" outline="0" fieldPosition="0">
        <references count="2">
          <reference field="4294967294" count="1" selected="0">
            <x v="0"/>
          </reference>
          <reference field="2" count="1" selected="0">
            <x v="8"/>
          </reference>
        </references>
      </pivotArea>
    </chartFormat>
    <chartFormat chart="3" format="26">
      <pivotArea type="data" outline="0" fieldPosition="0">
        <references count="2">
          <reference field="4294967294" count="1" selected="0">
            <x v="0"/>
          </reference>
          <reference field="2" count="1" selected="0">
            <x v="9"/>
          </reference>
        </references>
      </pivotArea>
    </chartFormat>
    <chartFormat chart="3" format="27">
      <pivotArea type="data" outline="0" fieldPosition="0">
        <references count="2">
          <reference field="4294967294" count="1" selected="0">
            <x v="0"/>
          </reference>
          <reference field="2" count="1" selected="0">
            <x v="10"/>
          </reference>
        </references>
      </pivotArea>
    </chartFormat>
    <chartFormat chart="1" format="17">
      <pivotArea type="data" outline="0" fieldPosition="0">
        <references count="2">
          <reference field="4294967294" count="1" selected="0">
            <x v="0"/>
          </reference>
          <reference field="2" count="1" selected="0">
            <x v="0"/>
          </reference>
        </references>
      </pivotArea>
    </chartFormat>
    <chartFormat chart="1" format="18">
      <pivotArea type="data" outline="0" fieldPosition="0">
        <references count="2">
          <reference field="4294967294" count="1" selected="0">
            <x v="0"/>
          </reference>
          <reference field="2" count="1" selected="0">
            <x v="1"/>
          </reference>
        </references>
      </pivotArea>
    </chartFormat>
    <chartFormat chart="1" format="19">
      <pivotArea type="data" outline="0" fieldPosition="0">
        <references count="2">
          <reference field="4294967294" count="1" selected="0">
            <x v="0"/>
          </reference>
          <reference field="2" count="1" selected="0">
            <x v="2"/>
          </reference>
        </references>
      </pivotArea>
    </chartFormat>
    <chartFormat chart="1" format="20">
      <pivotArea type="data" outline="0" fieldPosition="0">
        <references count="2">
          <reference field="4294967294" count="1" selected="0">
            <x v="0"/>
          </reference>
          <reference field="2" count="1" selected="0">
            <x v="3"/>
          </reference>
        </references>
      </pivotArea>
    </chartFormat>
    <chartFormat chart="1" format="21">
      <pivotArea type="data" outline="0" fieldPosition="0">
        <references count="2">
          <reference field="4294967294" count="1" selected="0">
            <x v="0"/>
          </reference>
          <reference field="2" count="1" selected="0">
            <x v="4"/>
          </reference>
        </references>
      </pivotArea>
    </chartFormat>
    <chartFormat chart="1" format="22">
      <pivotArea type="data" outline="0" fieldPosition="0">
        <references count="2">
          <reference field="4294967294" count="1" selected="0">
            <x v="0"/>
          </reference>
          <reference field="2" count="1" selected="0">
            <x v="6"/>
          </reference>
        </references>
      </pivotArea>
    </chartFormat>
    <chartFormat chart="1" format="23">
      <pivotArea type="data" outline="0" fieldPosition="0">
        <references count="2">
          <reference field="4294967294" count="1" selected="0">
            <x v="0"/>
          </reference>
          <reference field="2" count="1" selected="0">
            <x v="8"/>
          </reference>
        </references>
      </pivotArea>
    </chartFormat>
    <chartFormat chart="1" format="24">
      <pivotArea type="data" outline="0" fieldPosition="0">
        <references count="2">
          <reference field="4294967294" count="1" selected="0">
            <x v="0"/>
          </reference>
          <reference field="2" count="1" selected="0">
            <x v="9"/>
          </reference>
        </references>
      </pivotArea>
    </chartFormat>
    <chartFormat chart="1" format="25">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B108:C115" firstHeaderRow="1" firstDataRow="1" firstDataCol="1"/>
  <pivotFields count="15">
    <pivotField showAll="0">
      <items count="8">
        <item x="0"/>
        <item m="1" x="5"/>
        <item m="1" x="6"/>
        <item x="1"/>
        <item x="2"/>
        <item x="3"/>
        <item m="1" x="4"/>
        <item t="default"/>
      </items>
    </pivotField>
    <pivotField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dataField="1"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axis="axisRow" showAll="0" measureFilter="1">
      <items count="20">
        <item x="0"/>
        <item m="1" x="18"/>
        <item x="15"/>
        <item x="1"/>
        <item x="2"/>
        <item x="17"/>
        <item x="3"/>
        <item x="4"/>
        <item x="16"/>
        <item x="5"/>
        <item x="6"/>
        <item x="11"/>
        <item x="12"/>
        <item x="7"/>
        <item x="13"/>
        <item x="14"/>
        <item x="8"/>
        <item x="9"/>
        <item x="10"/>
        <item t="default"/>
      </items>
    </pivotField>
    <pivotField showAll="0"/>
    <pivotField showAll="0"/>
    <pivotField showAll="0"/>
    <pivotField showAll="0"/>
    <pivotField showAll="0"/>
  </pivotFields>
  <rowFields count="1">
    <field x="9"/>
  </rowFields>
  <rowItems count="7">
    <i>
      <x v="3"/>
    </i>
    <i>
      <x v="10"/>
    </i>
    <i>
      <x v="11"/>
    </i>
    <i>
      <x v="12"/>
    </i>
    <i>
      <x v="16"/>
    </i>
    <i>
      <x v="18"/>
    </i>
    <i t="grand">
      <x/>
    </i>
  </rowItems>
  <colItems count="1">
    <i/>
  </colItems>
  <dataFields count="1">
    <dataField name="Suma de EDICIONES" fld="3" showDataAs="percentOfCol" baseField="0" baseItem="0" numFmtId="9"/>
  </dataFields>
  <chartFormats count="21">
    <chartFormat chart="0" format="1" series="1">
      <pivotArea type="data" outline="0" fieldPosition="0">
        <references count="1">
          <reference field="4294967294" count="1" selected="0">
            <x v="0"/>
          </reference>
        </references>
      </pivotArea>
    </chartFormat>
    <chartFormat chart="2" format="8"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3"/>
          </reference>
        </references>
      </pivotArea>
    </chartFormat>
    <chartFormat chart="2" format="10">
      <pivotArea type="data" outline="0" fieldPosition="0">
        <references count="2">
          <reference field="4294967294" count="1" selected="0">
            <x v="0"/>
          </reference>
          <reference field="9" count="1" selected="0">
            <x v="11"/>
          </reference>
        </references>
      </pivotArea>
    </chartFormat>
    <chartFormat chart="2" format="11">
      <pivotArea type="data" outline="0" fieldPosition="0">
        <references count="2">
          <reference field="4294967294" count="1" selected="0">
            <x v="0"/>
          </reference>
          <reference field="9" count="1" selected="0">
            <x v="12"/>
          </reference>
        </references>
      </pivotArea>
    </chartFormat>
    <chartFormat chart="2" format="12">
      <pivotArea type="data" outline="0" fieldPosition="0">
        <references count="2">
          <reference field="4294967294" count="1" selected="0">
            <x v="0"/>
          </reference>
          <reference field="9" count="1" selected="0">
            <x v="13"/>
          </reference>
        </references>
      </pivotArea>
    </chartFormat>
    <chartFormat chart="2" format="13">
      <pivotArea type="data" outline="0" fieldPosition="0">
        <references count="2">
          <reference field="4294967294" count="1" selected="0">
            <x v="0"/>
          </reference>
          <reference field="9" count="1" selected="0">
            <x v="16"/>
          </reference>
        </references>
      </pivotArea>
    </chartFormat>
    <chartFormat chart="2" format="14">
      <pivotArea type="data" outline="0" fieldPosition="0">
        <references count="2">
          <reference field="4294967294" count="1" selected="0">
            <x v="0"/>
          </reference>
          <reference field="9" count="1" selected="0">
            <x v="15"/>
          </reference>
        </references>
      </pivotArea>
    </chartFormat>
    <chartFormat chart="2" format="15">
      <pivotArea type="data" outline="0" fieldPosition="0">
        <references count="2">
          <reference field="4294967294" count="1" selected="0">
            <x v="0"/>
          </reference>
          <reference field="9" count="1" selected="0">
            <x v="18"/>
          </reference>
        </references>
      </pivotArea>
    </chartFormat>
    <chartFormat chart="0" format="2">
      <pivotArea type="data" outline="0" fieldPosition="0">
        <references count="2">
          <reference field="4294967294" count="1" selected="0">
            <x v="0"/>
          </reference>
          <reference field="9" count="1" selected="0">
            <x v="3"/>
          </reference>
        </references>
      </pivotArea>
    </chartFormat>
    <chartFormat chart="0" format="3">
      <pivotArea type="data" outline="0" fieldPosition="0">
        <references count="2">
          <reference field="4294967294" count="1" selected="0">
            <x v="0"/>
          </reference>
          <reference field="9" count="1" selected="0">
            <x v="11"/>
          </reference>
        </references>
      </pivotArea>
    </chartFormat>
    <chartFormat chart="0" format="4">
      <pivotArea type="data" outline="0" fieldPosition="0">
        <references count="2">
          <reference field="4294967294" count="1" selected="0">
            <x v="0"/>
          </reference>
          <reference field="9" count="1" selected="0">
            <x v="12"/>
          </reference>
        </references>
      </pivotArea>
    </chartFormat>
    <chartFormat chart="0" format="5">
      <pivotArea type="data" outline="0" fieldPosition="0">
        <references count="2">
          <reference field="4294967294" count="1" selected="0">
            <x v="0"/>
          </reference>
          <reference field="9" count="1" selected="0">
            <x v="13"/>
          </reference>
        </references>
      </pivotArea>
    </chartFormat>
    <chartFormat chart="0" format="6">
      <pivotArea type="data" outline="0" fieldPosition="0">
        <references count="2">
          <reference field="4294967294" count="1" selected="0">
            <x v="0"/>
          </reference>
          <reference field="9" count="1" selected="0">
            <x v="16"/>
          </reference>
        </references>
      </pivotArea>
    </chartFormat>
    <chartFormat chart="0" format="7">
      <pivotArea type="data" outline="0" fieldPosition="0">
        <references count="2">
          <reference field="4294967294" count="1" selected="0">
            <x v="0"/>
          </reference>
          <reference field="9" count="1" selected="0">
            <x v="2"/>
          </reference>
        </references>
      </pivotArea>
    </chartFormat>
    <chartFormat chart="0" format="8">
      <pivotArea type="data" outline="0" fieldPosition="0">
        <references count="2">
          <reference field="4294967294" count="1" selected="0">
            <x v="0"/>
          </reference>
          <reference field="9" count="1" selected="0">
            <x v="4"/>
          </reference>
        </references>
      </pivotArea>
    </chartFormat>
    <chartFormat chart="0" format="9">
      <pivotArea type="data" outline="0" fieldPosition="0">
        <references count="2">
          <reference field="4294967294" count="1" selected="0">
            <x v="0"/>
          </reference>
          <reference field="9" count="1" selected="0">
            <x v="7"/>
          </reference>
        </references>
      </pivotArea>
    </chartFormat>
    <chartFormat chart="0" format="10">
      <pivotArea type="data" outline="0" fieldPosition="0">
        <references count="2">
          <reference field="4294967294" count="1" selected="0">
            <x v="0"/>
          </reference>
          <reference field="9" count="1" selected="0">
            <x v="8"/>
          </reference>
        </references>
      </pivotArea>
    </chartFormat>
    <chartFormat chart="0" format="11">
      <pivotArea type="data" outline="0" fieldPosition="0">
        <references count="2">
          <reference field="4294967294" count="1" selected="0">
            <x v="0"/>
          </reference>
          <reference field="9" count="1" selected="0">
            <x v="10"/>
          </reference>
        </references>
      </pivotArea>
    </chartFormat>
    <chartFormat chart="0" format="12">
      <pivotArea type="data" outline="0" fieldPosition="0">
        <references count="2">
          <reference field="4294967294" count="1" selected="0">
            <x v="0"/>
          </reference>
          <reference field="9" count="1" selected="0">
            <x v="18"/>
          </reference>
        </references>
      </pivotArea>
    </chartFormat>
    <chartFormat chart="2" format="16">
      <pivotArea type="data" outline="0" fieldPosition="0">
        <references count="2">
          <reference field="4294967294" count="1" selected="0">
            <x v="0"/>
          </reference>
          <reference field="9" count="1" selected="0">
            <x v="10"/>
          </reference>
        </references>
      </pivotArea>
    </chartFormat>
  </chartFormats>
  <pivotTableStyleInfo name="PivotStyleLight16" showRowHeaders="1" showColHeaders="1" showRowStripes="0" showColStripes="0" showLastColumn="1"/>
  <filters count="1">
    <filter fld="9"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location ref="B5:C7" firstHeaderRow="1" firstDataRow="1" firstDataCol="1"/>
  <pivotFields count="15">
    <pivotField showAll="0">
      <items count="8">
        <item x="0"/>
        <item m="1" x="5"/>
        <item m="1" x="6"/>
        <item x="1"/>
        <item x="2"/>
        <item x="3"/>
        <item m="1" x="4"/>
        <item t="default"/>
      </items>
    </pivotField>
    <pivotField showAll="0">
      <items count="4">
        <item x="1"/>
        <item x="0"/>
        <item x="2"/>
        <item t="default"/>
      </items>
    </pivotField>
    <pivotField axis="axisRow" showAll="0">
      <items count="13">
        <item h="1" x="2"/>
        <item h="1" x="0"/>
        <item x="3"/>
        <item h="1" x="4"/>
        <item h="1" m="1" x="11"/>
        <item h="1" x="8"/>
        <item h="1" m="1" x="9"/>
        <item h="1" x="1"/>
        <item h="1" x="6"/>
        <item h="1" x="5"/>
        <item h="1" x="7"/>
        <item h="1" m="1" x="10"/>
        <item t="default"/>
      </items>
    </pivotField>
    <pivotField dataField="1"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showAll="0" defaultSubtotal="0"/>
    <pivotField showAll="0" defaultSubtotal="0"/>
    <pivotField showAll="0"/>
    <pivotField showAll="0"/>
  </pivotFields>
  <rowFields count="1">
    <field x="2"/>
  </rowFields>
  <rowItems count="2">
    <i>
      <x v="2"/>
    </i>
    <i t="grand">
      <x/>
    </i>
  </rowItems>
  <colItems count="1">
    <i/>
  </colItems>
  <dataFields count="1">
    <dataField name="Cuenta de EDICIONES" fld="3" subtotal="count" baseField="0" baseItem="0"/>
  </dataFields>
  <chartFormats count="2">
    <chartFormat chart="5" format="3"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B76:G80" firstHeaderRow="1" firstDataRow="2" firstDataCol="1"/>
  <pivotFields count="15">
    <pivotField axis="axisCol" showAll="0">
      <items count="8">
        <item x="0"/>
        <item x="1"/>
        <item x="2"/>
        <item x="3"/>
        <item m="1" x="4"/>
        <item m="1" x="6"/>
        <item m="1" x="5"/>
        <item t="default"/>
      </items>
    </pivotField>
    <pivotField axis="axisRow" showAll="0">
      <items count="4">
        <item x="1"/>
        <item x="0"/>
        <item x="2"/>
        <item t="default"/>
      </items>
    </pivotField>
    <pivotField showAll="0">
      <items count="13">
        <item h="1" x="2"/>
        <item h="1" x="0"/>
        <item h="1" m="1" x="10"/>
        <item h="1" x="7"/>
        <item x="3"/>
        <item h="1" x="4"/>
        <item h="1" x="6"/>
        <item h="1" x="5"/>
        <item h="1" x="1"/>
        <item h="1" m="1" x="11"/>
        <item h="1" x="8"/>
        <item h="1" m="1" x="9"/>
        <item t="default"/>
      </items>
    </pivotField>
    <pivotField dataField="1" showAll="0"/>
    <pivotField showAll="0">
      <items count="19">
        <item x="0"/>
        <item m="1" x="15"/>
        <item m="1" x="13"/>
        <item m="1" x="10"/>
        <item m="1" x="14"/>
        <item m="1" x="8"/>
        <item m="1" x="7"/>
        <item m="1" x="12"/>
        <item m="1" x="17"/>
        <item x="1"/>
        <item x="2"/>
        <item m="1" x="16"/>
        <item x="3"/>
        <item m="1" x="11"/>
        <item m="1" x="6"/>
        <item x="4"/>
        <item m="1" x="9"/>
        <item x="5"/>
        <item t="default"/>
      </items>
    </pivotField>
    <pivotField showAll="0"/>
    <pivotField showAll="0"/>
    <pivotField showAll="0"/>
    <pivotField showAll="0"/>
    <pivotField showAll="0"/>
    <pivotField showAll="0"/>
    <pivotField showAll="0" defaultSubtotal="0"/>
    <pivotField showAll="0" defaultSubtotal="0"/>
    <pivotField showAll="0"/>
    <pivotField showAll="0"/>
  </pivotFields>
  <rowFields count="1">
    <field x="1"/>
  </rowFields>
  <rowItems count="3">
    <i>
      <x/>
    </i>
    <i>
      <x v="1"/>
    </i>
    <i t="grand">
      <x/>
    </i>
  </rowItems>
  <colFields count="1">
    <field x="0"/>
  </colFields>
  <colItems count="5">
    <i>
      <x/>
    </i>
    <i>
      <x v="1"/>
    </i>
    <i>
      <x v="2"/>
    </i>
    <i>
      <x v="3"/>
    </i>
    <i t="grand">
      <x/>
    </i>
  </colItems>
  <dataFields count="1">
    <dataField name="Cuenta de EDICIONES" fld="3" subtotal="count" baseField="0" baseItem="0"/>
  </dataFields>
  <chartFormats count="8">
    <chartFormat chart="0" format="12" series="1">
      <pivotArea type="data" outline="0" fieldPosition="0">
        <references count="2">
          <reference field="4294967294" count="1" selected="0">
            <x v="0"/>
          </reference>
          <reference field="0" count="1" selected="0">
            <x v="0"/>
          </reference>
        </references>
      </pivotArea>
    </chartFormat>
    <chartFormat chart="0" format="13" series="1">
      <pivotArea type="data" outline="0" fieldPosition="0">
        <references count="2">
          <reference field="4294967294" count="1" selected="0">
            <x v="0"/>
          </reference>
          <reference field="0" count="1" selected="0">
            <x v="1"/>
          </reference>
        </references>
      </pivotArea>
    </chartFormat>
    <chartFormat chart="0" format="14" series="1">
      <pivotArea type="data" outline="0" fieldPosition="0">
        <references count="2">
          <reference field="4294967294" count="1" selected="0">
            <x v="0"/>
          </reference>
          <reference field="0" count="1" selected="0">
            <x v="2"/>
          </reference>
        </references>
      </pivotArea>
    </chartFormat>
    <chartFormat chart="0" format="15" series="1">
      <pivotArea type="data" outline="0" fieldPosition="0">
        <references count="2">
          <reference field="4294967294" count="1" selected="0">
            <x v="0"/>
          </reference>
          <reference field="0" count="1" selected="0">
            <x v="3"/>
          </reference>
        </references>
      </pivotArea>
    </chartFormat>
    <chartFormat chart="2" format="16" series="1">
      <pivotArea type="data" outline="0" fieldPosition="0">
        <references count="2">
          <reference field="4294967294" count="1" selected="0">
            <x v="0"/>
          </reference>
          <reference field="0" count="1" selected="0">
            <x v="0"/>
          </reference>
        </references>
      </pivotArea>
    </chartFormat>
    <chartFormat chart="2" format="17" series="1">
      <pivotArea type="data" outline="0" fieldPosition="0">
        <references count="2">
          <reference field="4294967294" count="1" selected="0">
            <x v="0"/>
          </reference>
          <reference field="0" count="1" selected="0">
            <x v="1"/>
          </reference>
        </references>
      </pivotArea>
    </chartFormat>
    <chartFormat chart="2" format="18" series="1">
      <pivotArea type="data" outline="0" fieldPosition="0">
        <references count="2">
          <reference field="4294967294" count="1" selected="0">
            <x v="0"/>
          </reference>
          <reference field="0" count="1" selected="0">
            <x v="2"/>
          </reference>
        </references>
      </pivotArea>
    </chartFormat>
    <chartFormat chart="2" format="19"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SEDE" sourceName="SEDE">
  <pivotTables>
    <pivotTable tabId="4" name="TablaDinámica1"/>
    <pivotTable tabId="7" name="TablaDinámica1"/>
    <pivotTable tabId="7" name="TablaDinámica2"/>
    <pivotTable tabId="7" name="TablaDinámica3"/>
    <pivotTable tabId="7" name="TablaDinámica4"/>
    <pivotTable tabId="7" name="TablaDinámica5"/>
    <pivotTable tabId="7" name="TablaDinámica7"/>
    <pivotTable tabId="7" name="TablaDinámica8"/>
    <pivotTable tabId="4" name="TablaDinámica2"/>
    <pivotTable tabId="4" name="TablaDinámica3"/>
    <pivotTable tabId="4" name="TablaDinámica4"/>
    <pivotTable tabId="4" name="TablaDinámica5"/>
    <pivotTable tabId="4" name="TablaDinámica6"/>
    <pivotTable tabId="4" name="TablaDinámica8"/>
    <pivotTable tabId="4" name="TablaDinámica10"/>
    <pivotTable tabId="4" name="TablaDinámica9"/>
  </pivotTables>
  <data>
    <tabular pivotCacheId="1" showMissing="0">
      <items count="7">
        <i x="0" s="1"/>
        <i x="1" s="1"/>
        <i x="2" s="1"/>
        <i x="3" s="1"/>
        <i x="5" s="1" nd="1"/>
        <i x="6" s="1" nd="1"/>
        <i x="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PROGRAMA" sourceName="PROGRAMA">
  <pivotTables>
    <pivotTable tabId="4" name="TablaDinámica1"/>
    <pivotTable tabId="4" name="TablaDinámica2"/>
    <pivotTable tabId="4" name="TablaDinámica3"/>
    <pivotTable tabId="4" name="TablaDinámica4"/>
    <pivotTable tabId="4" name="TablaDinámica5"/>
    <pivotTable tabId="4" name="TablaDinámica6"/>
    <pivotTable tabId="7" name="TablaDinámica2"/>
    <pivotTable tabId="7" name="TablaDinámica3"/>
    <pivotTable tabId="7" name="TablaDinámica4"/>
    <pivotTable tabId="7" name="TablaDinámica5"/>
    <pivotTable tabId="7" name="TablaDinámica7"/>
    <pivotTable tabId="7" name="TablaDinámica8"/>
    <pivotTable tabId="7" name="TablaDinámica1"/>
    <pivotTable tabId="4" name="TablaDinámica8"/>
    <pivotTable tabId="4" name="TablaDinámica10"/>
    <pivotTable tabId="4" name="TablaDinámica9"/>
  </pivotTables>
  <data>
    <tabular pivotCacheId="1" showMissing="0">
      <items count="12">
        <i x="2"/>
        <i x="0"/>
        <i x="7"/>
        <i x="3" s="1"/>
        <i x="4"/>
        <i x="6"/>
        <i x="5"/>
        <i x="1"/>
        <i x="8"/>
        <i x="10" nd="1"/>
        <i x="11" nd="1"/>
        <i x="9"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ÁREA_DE_CONOCIMIENTO" sourceName="ÁREA DE CONOCIMIENTO">
  <pivotTables>
    <pivotTable tabId="4" name="TablaDinámica2"/>
    <pivotTable tabId="7" name="TablaDinámica1"/>
    <pivotTable tabId="7" name="TablaDinámica2"/>
    <pivotTable tabId="7" name="TablaDinámica3"/>
    <pivotTable tabId="7" name="TablaDinámica4"/>
    <pivotTable tabId="7" name="TablaDinámica5"/>
    <pivotTable tabId="7" name="TablaDinámica7"/>
    <pivotTable tabId="7" name="TablaDinámica8"/>
    <pivotTable tabId="4" name="TablaDinámica1"/>
    <pivotTable tabId="4" name="TablaDinámica3"/>
    <pivotTable tabId="4" name="TablaDinámica4"/>
    <pivotTable tabId="4" name="TablaDinámica5"/>
    <pivotTable tabId="4" name="TablaDinámica6"/>
    <pivotTable tabId="4" name="TablaDinámica8"/>
    <pivotTable tabId="4" name="TablaDinámica10"/>
    <pivotTable tabId="4" name="TablaDinámica9"/>
  </pivotTables>
  <data>
    <tabular pivotCacheId="1" showMissing="0">
      <items count="18">
        <i x="0" s="1"/>
        <i x="1" s="1"/>
        <i x="2" s="1"/>
        <i x="3" s="1"/>
        <i x="4" s="1"/>
        <i x="5" s="1"/>
        <i x="15" s="1" nd="1"/>
        <i x="13" s="1" nd="1"/>
        <i x="10" s="1" nd="1"/>
        <i x="14" s="1" nd="1"/>
        <i x="8" s="1" nd="1"/>
        <i x="7" s="1" nd="1"/>
        <i x="12" s="1" nd="1"/>
        <i x="17" s="1" nd="1"/>
        <i x="16" s="1" nd="1"/>
        <i x="11" s="1" nd="1"/>
        <i x="6" s="1" nd="1"/>
        <i x="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AÑO1" sourceName="AÑO">
  <pivotTables>
    <pivotTable tabId="7" name="TablaDinámica4"/>
    <pivotTable tabId="7" name="TablaDinámica2"/>
    <pivotTable tabId="7" name="TablaDinámica3"/>
    <pivotTable tabId="7" name="TablaDinámica5"/>
    <pivotTable tabId="7" name="TablaDinámica7"/>
    <pivotTable tabId="7" name="TablaDinámica8"/>
    <pivotTable tabId="4" name="TablaDinámica6"/>
    <pivotTable tabId="4" name="TablaDinámica5"/>
    <pivotTable tabId="4" name="TablaDinámica4"/>
    <pivotTable tabId="4" name="TablaDinámica3"/>
    <pivotTable tabId="4" name="TablaDinámica2"/>
    <pivotTable tabId="4" name="TablaDinámica1"/>
    <pivotTable tabId="7" name="TablaDinámica1"/>
    <pivotTable tabId="4" name="TablaDinámica10"/>
    <pivotTable tabId="4" name="TablaDinámica8"/>
    <pivotTable tabId="4" name="TablaDinámica9"/>
  </pivotTables>
  <data>
    <tabular pivotCacheId="1">
      <items count="3">
        <i x="1" s="1"/>
        <i x="0" s="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DE" cache="SegmentaciónDeDatos_SEDE" caption="SEDE" style="SlicerStyleDark6" rowHeight="241300"/>
  <slicer name="SEDE 1" cache="SegmentaciónDeDatos_SEDE" caption="SEDE" style="SlicerStyleDark6" rowHeight="241300"/>
  <slicer name="PROGRAMA" cache="SegmentaciónDeDatos_PROGRAMA" caption="PROGRAMA" startItem="4" style="SlicerStyleDark6" rowHeight="241300"/>
  <slicer name="ÁREA DE CONOCIMIENTO" cache="SegmentaciónDeDatos_ÁREA_DE_CONOCIMIENTO" caption="ÁREA DE CONOCIMIENTO" style="SlicerStyleDark6" rowHeight="241300"/>
  <slicer name="ÁREA DE CONOCIMIENTO 1" cache="SegmentaciónDeDatos_ÁREA_DE_CONOCIMIENTO" caption="ÁREA DE CONOCIMIENTO" style="SlicerStyleDark6" rowHeight="241300"/>
  <slicer name="AÑO 1" cache="SegmentaciónDeDatos_AÑO1" caption="AÑO" style="SlicerStyleDark6" rowHeight="241300"/>
  <slicer name="AÑO" cache="SegmentaciónDeDatos_AÑO1" caption="AÑO" style="SlicerStyleDark6" rowHeight="241300"/>
  <slicer name="AÑO 2" cache="SegmentaciónDeDatos_AÑO1" caption="AÑO" style="SlicerStyleDark6" rowHeight="241300"/>
</slicers>
</file>

<file path=xl/tables/table1.xml><?xml version="1.0" encoding="utf-8"?>
<table xmlns="http://schemas.openxmlformats.org/spreadsheetml/2006/main" id="1" name="Tabla1" displayName="Tabla1" ref="B2:P332" totalsRowCount="1" headerRowDxfId="32" dataDxfId="31" tableBorderDxfId="30" headerRowCellStyle="40% - Énfasis6">
  <autoFilter ref="B2:P331"/>
  <sortState ref="B3:P331">
    <sortCondition ref="F2:F331"/>
  </sortState>
  <tableColumns count="15">
    <tableColumn id="1" name="SEDE" dataDxfId="29" totalsRowDxfId="28"/>
    <tableColumn id="2" name="AÑO" dataDxfId="27" totalsRowDxfId="26"/>
    <tableColumn id="3" name="PROGRAMA" dataDxfId="25" totalsRowDxfId="24"/>
    <tableColumn id="4" name="EDICIONES" dataDxfId="23" totalsRowDxfId="22"/>
    <tableColumn id="5" name="ÁREA DE CONOCIMIENTO" dataDxfId="21" totalsRowDxfId="20"/>
    <tableColumn id="6" name="TÍTULO" dataDxfId="19" totalsRowDxfId="18"/>
    <tableColumn id="7" name="CARGA LECTIVA ECTS" dataDxfId="17" totalsRowDxfId="16"/>
    <tableColumn id="8" name="CARGA LECTIVA EN HORAS" dataDxfId="15" totalsRowDxfId="14"/>
    <tableColumn id="9" name="DIRECCIÓN NOMBRE" dataDxfId="13" totalsRowDxfId="12"/>
    <tableColumn id="10" name="FILIACIÓN" dataDxfId="11" totalsRowDxfId="10"/>
    <tableColumn id="11" name="DIRECCIÓN FILIACIÓN" dataDxfId="9" totalsRowDxfId="8"/>
    <tableColumn id="12" name="Nº                               ALUMNOS" totalsRowFunction="sum" dataDxfId="7" totalsRowDxfId="6"/>
    <tableColumn id="13" name="Nº       ALUMNOS EXTRANJEROS" totalsRowFunction="sum" dataDxfId="5" totalsRowDxfId="4"/>
    <tableColumn id="14" name="%                       EXTRANJEROS" dataDxfId="3" totalsRowDxfId="2">
      <calculatedColumnFormula>IF(M3&lt;&gt;0,N3/M3)</calculatedColumnFormula>
    </tableColumn>
    <tableColumn id="15" name="ENTIDAD COLABORADORA" dataDxfId="1" totalsRowDxfId="0"/>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2.xml"/><Relationship Id="rId5" Type="http://schemas.openxmlformats.org/officeDocument/2006/relationships/pivotTable" Target="../pivotTables/pivotTable5.xml"/><Relationship Id="rId10" Type="http://schemas.openxmlformats.org/officeDocument/2006/relationships/printerSettings" Target="../printerSettings/printerSettings2.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12.xml"/><Relationship Id="rId7" Type="http://schemas.openxmlformats.org/officeDocument/2006/relationships/pivotTable" Target="../pivotTables/pivotTable16.xml"/><Relationship Id="rId2" Type="http://schemas.openxmlformats.org/officeDocument/2006/relationships/pivotTable" Target="../pivotTables/pivotTable11.xml"/><Relationship Id="rId1" Type="http://schemas.openxmlformats.org/officeDocument/2006/relationships/pivotTable" Target="../pivotTables/pivotTable10.xml"/><Relationship Id="rId6" Type="http://schemas.openxmlformats.org/officeDocument/2006/relationships/pivotTable" Target="../pivotTables/pivotTable15.xml"/><Relationship Id="rId5" Type="http://schemas.openxmlformats.org/officeDocument/2006/relationships/pivotTable" Target="../pivotTables/pivotTable14.xml"/><Relationship Id="rId4" Type="http://schemas.openxmlformats.org/officeDocument/2006/relationships/pivotTable" Target="../pivotTables/pivotTable1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showGridLines="0" tabSelected="1" topLeftCell="B1" zoomScaleNormal="100" zoomScalePageLayoutView="40" workbookViewId="0">
      <selection activeCell="K54" sqref="K53:K54"/>
    </sheetView>
  </sheetViews>
  <sheetFormatPr baseColWidth="10" defaultRowHeight="10.5" customHeight="1" x14ac:dyDescent="0.35"/>
  <cols>
    <col min="19" max="19" width="16.453125" customWidth="1"/>
  </cols>
  <sheetData>
    <row r="1" spans="1:16384" s="4" customFormat="1" ht="10.5" customHeight="1" x14ac:dyDescent="0.35"/>
    <row r="2" spans="1:16384" ht="10.5" customHeight="1" x14ac:dyDescent="0.3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c r="XFD2" s="5"/>
    </row>
    <row r="3" spans="1:16384" ht="10.5" customHeigh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c r="XES3" s="6"/>
      <c r="XET3" s="6"/>
      <c r="XEU3" s="6"/>
      <c r="XEV3" s="6"/>
      <c r="XEW3" s="6"/>
      <c r="XEX3" s="6"/>
      <c r="XEY3" s="6"/>
      <c r="XEZ3" s="6"/>
      <c r="XFA3" s="6"/>
      <c r="XFB3" s="6"/>
      <c r="XFC3" s="6"/>
      <c r="XFD3" s="6"/>
    </row>
    <row r="4" spans="1:16384" ht="10.5" customHeight="1" thickBot="1" x14ac:dyDescent="0.4"/>
    <row r="5" spans="1:16384" ht="10.5" customHeight="1" x14ac:dyDescent="0.35">
      <c r="D5" s="79" t="s">
        <v>989</v>
      </c>
      <c r="E5" s="80"/>
      <c r="F5" s="80"/>
      <c r="G5" s="80"/>
      <c r="H5" s="81"/>
      <c r="P5" s="79" t="s">
        <v>992</v>
      </c>
      <c r="Q5" s="80"/>
      <c r="R5" s="80"/>
      <c r="S5" s="80"/>
      <c r="T5" s="81"/>
      <c r="AA5" s="79" t="s">
        <v>1007</v>
      </c>
      <c r="AB5" s="80"/>
      <c r="AC5" s="80"/>
      <c r="AD5" s="80"/>
      <c r="AE5" s="80"/>
      <c r="AF5" s="80"/>
      <c r="AG5" s="80"/>
      <c r="AH5" s="80"/>
      <c r="AI5" s="81"/>
    </row>
    <row r="6" spans="1:16384" ht="10.5" customHeight="1" thickBot="1" x14ac:dyDescent="0.4">
      <c r="D6" s="82"/>
      <c r="E6" s="83"/>
      <c r="F6" s="83"/>
      <c r="G6" s="83"/>
      <c r="H6" s="84"/>
      <c r="P6" s="82"/>
      <c r="Q6" s="83"/>
      <c r="R6" s="83"/>
      <c r="S6" s="83"/>
      <c r="T6" s="84"/>
      <c r="AA6" s="82"/>
      <c r="AB6" s="83"/>
      <c r="AC6" s="83"/>
      <c r="AD6" s="83"/>
      <c r="AE6" s="83"/>
      <c r="AF6" s="83"/>
      <c r="AG6" s="83"/>
      <c r="AH6" s="83"/>
      <c r="AI6" s="84"/>
    </row>
    <row r="9" spans="1:16384" ht="9" customHeight="1" x14ac:dyDescent="0.35"/>
    <row r="10" spans="1:16384" ht="13.5" customHeight="1" x14ac:dyDescent="0.35">
      <c r="P10" s="61" t="s">
        <v>998</v>
      </c>
      <c r="Q10" s="61"/>
      <c r="R10" s="87" t="s">
        <v>999</v>
      </c>
      <c r="S10" s="87"/>
    </row>
    <row r="11" spans="1:16384" ht="14.25" customHeight="1" x14ac:dyDescent="0.35">
      <c r="P11" s="88">
        <f>GETPIVOTDATA("Nº                               ALUMNOS",ALUMNOS!$B$4)</f>
        <v>1641</v>
      </c>
      <c r="Q11" s="88"/>
      <c r="R11" s="89">
        <f>ALUMNOS!$E$5</f>
        <v>180</v>
      </c>
      <c r="S11" s="89"/>
    </row>
    <row r="12" spans="1:16384" ht="10.5" customHeight="1" x14ac:dyDescent="0.35">
      <c r="P12" s="88"/>
      <c r="Q12" s="88"/>
      <c r="R12" s="89"/>
      <c r="S12" s="89"/>
    </row>
    <row r="14" spans="1:16384" ht="10.5" customHeight="1" x14ac:dyDescent="0.35">
      <c r="R14" s="85" t="s">
        <v>1000</v>
      </c>
      <c r="S14" s="85"/>
    </row>
    <row r="15" spans="1:16384" ht="10.5" customHeight="1" x14ac:dyDescent="0.35">
      <c r="R15" s="85"/>
      <c r="S15" s="85"/>
    </row>
    <row r="16" spans="1:16384" ht="10.5" customHeight="1" x14ac:dyDescent="0.35">
      <c r="R16" s="86">
        <f>R11/P11</f>
        <v>0.10968921389396709</v>
      </c>
      <c r="S16" s="86"/>
    </row>
    <row r="17" spans="18:19" ht="10.5" customHeight="1" x14ac:dyDescent="0.35">
      <c r="R17" s="86"/>
      <c r="S17" s="86"/>
    </row>
  </sheetData>
  <mergeCells count="8">
    <mergeCell ref="AA5:AI6"/>
    <mergeCell ref="R14:S15"/>
    <mergeCell ref="R16:S17"/>
    <mergeCell ref="D5:H6"/>
    <mergeCell ref="P5:T6"/>
    <mergeCell ref="R10:S10"/>
    <mergeCell ref="P11:Q12"/>
    <mergeCell ref="R11:S12"/>
  </mergeCells>
  <printOptions horizontalCentered="1" verticalCentered="1"/>
  <pageMargins left="3.937007874015748E-2" right="3.937007874015748E-2" top="0.39370078740157483" bottom="0.39370078740157483" header="0" footer="0"/>
  <pageSetup paperSize="9" scale="95" orientation="landscape" horizontalDpi="300" verticalDpi="300" r:id="rId1"/>
  <headerFooter>
    <oddHeader xml:space="preserve">&amp;C
</oddHead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zoomScale="89" zoomScaleNormal="89" workbookViewId="0">
      <selection activeCell="P133" sqref="P133"/>
    </sheetView>
  </sheetViews>
  <sheetFormatPr baseColWidth="10" defaultColWidth="15.7265625" defaultRowHeight="14.5" x14ac:dyDescent="0.35"/>
  <cols>
    <col min="2" max="2" width="23.54296875" customWidth="1"/>
    <col min="3" max="3" width="18.54296875" customWidth="1"/>
    <col min="4" max="4" width="5" customWidth="1"/>
    <col min="5" max="5" width="5.1796875" customWidth="1"/>
    <col min="6" max="6" width="4.453125" customWidth="1"/>
    <col min="7" max="7" width="3.453125" customWidth="1"/>
    <col min="8" max="8" width="11" customWidth="1"/>
    <col min="9" max="9" width="12.54296875" customWidth="1"/>
    <col min="10" max="10" width="8.81640625" customWidth="1"/>
    <col min="11" max="12" width="12.54296875" customWidth="1"/>
    <col min="13" max="13" width="5.1796875" customWidth="1"/>
    <col min="14" max="14" width="4.453125" customWidth="1"/>
    <col min="15" max="15" width="5.54296875" customWidth="1"/>
    <col min="16" max="16" width="5.7265625" customWidth="1"/>
    <col min="17" max="17" width="5" customWidth="1"/>
    <col min="18" max="18" width="3.453125" customWidth="1"/>
    <col min="19" max="19" width="34.1796875" customWidth="1"/>
    <col min="20" max="20" width="11" customWidth="1"/>
    <col min="21" max="21" width="12.54296875" customWidth="1"/>
    <col min="22" max="22" width="34.7265625" bestFit="1" customWidth="1"/>
    <col min="23" max="24" width="5.81640625" customWidth="1"/>
    <col min="25" max="25" width="11" customWidth="1"/>
    <col min="26" max="26" width="13.81640625" customWidth="1"/>
    <col min="27" max="27" width="12.54296875" customWidth="1"/>
  </cols>
  <sheetData>
    <row r="1" spans="1:7" ht="19" thickBot="1" x14ac:dyDescent="0.5">
      <c r="A1" s="90" t="s">
        <v>846</v>
      </c>
      <c r="B1" s="91"/>
      <c r="C1" s="91"/>
      <c r="D1" s="91"/>
      <c r="E1" s="91"/>
      <c r="F1" s="91"/>
      <c r="G1" s="92"/>
    </row>
    <row r="3" spans="1:7" x14ac:dyDescent="0.35">
      <c r="A3" s="93" t="s">
        <v>847</v>
      </c>
      <c r="B3" s="93"/>
      <c r="C3" s="93"/>
    </row>
    <row r="5" spans="1:7" x14ac:dyDescent="0.35">
      <c r="B5" s="30" t="s">
        <v>848</v>
      </c>
      <c r="C5" t="s">
        <v>850</v>
      </c>
    </row>
    <row r="6" spans="1:7" x14ac:dyDescent="0.35">
      <c r="B6" s="31" t="s">
        <v>100</v>
      </c>
      <c r="C6" s="32">
        <v>60</v>
      </c>
    </row>
    <row r="7" spans="1:7" x14ac:dyDescent="0.35">
      <c r="B7" s="31" t="s">
        <v>849</v>
      </c>
      <c r="C7" s="32">
        <v>60</v>
      </c>
    </row>
    <row r="18" spans="1:3" x14ac:dyDescent="0.35">
      <c r="B18" s="30" t="s">
        <v>848</v>
      </c>
      <c r="C18" t="s">
        <v>850</v>
      </c>
    </row>
    <row r="19" spans="1:3" x14ac:dyDescent="0.35">
      <c r="B19" s="31" t="s">
        <v>100</v>
      </c>
      <c r="C19" s="11">
        <v>1</v>
      </c>
    </row>
    <row r="20" spans="1:3" x14ac:dyDescent="0.35">
      <c r="B20" s="31" t="s">
        <v>849</v>
      </c>
      <c r="C20" s="11">
        <v>1</v>
      </c>
    </row>
    <row r="31" spans="1:3" x14ac:dyDescent="0.35">
      <c r="A31" s="93" t="s">
        <v>852</v>
      </c>
      <c r="B31" s="93"/>
      <c r="C31" s="93"/>
    </row>
    <row r="36" spans="2:7" x14ac:dyDescent="0.35">
      <c r="B36" s="30" t="s">
        <v>990</v>
      </c>
      <c r="C36" s="30" t="s">
        <v>853</v>
      </c>
    </row>
    <row r="37" spans="2:7" x14ac:dyDescent="0.35">
      <c r="B37" s="30" t="s">
        <v>848</v>
      </c>
      <c r="C37" t="s">
        <v>835</v>
      </c>
      <c r="D37" t="s">
        <v>836</v>
      </c>
      <c r="E37" t="s">
        <v>837</v>
      </c>
      <c r="F37" t="s">
        <v>805</v>
      </c>
      <c r="G37" t="s">
        <v>849</v>
      </c>
    </row>
    <row r="38" spans="2:7" x14ac:dyDescent="0.35">
      <c r="B38" s="31" t="s">
        <v>100</v>
      </c>
      <c r="C38" s="32">
        <v>18</v>
      </c>
      <c r="D38" s="32">
        <v>18</v>
      </c>
      <c r="E38" s="32">
        <v>11</v>
      </c>
      <c r="F38" s="32">
        <v>13</v>
      </c>
      <c r="G38" s="32">
        <v>60</v>
      </c>
    </row>
    <row r="39" spans="2:7" x14ac:dyDescent="0.35">
      <c r="B39" s="31" t="s">
        <v>849</v>
      </c>
      <c r="C39" s="32">
        <v>18</v>
      </c>
      <c r="D39" s="32">
        <v>18</v>
      </c>
      <c r="E39" s="32">
        <v>11</v>
      </c>
      <c r="F39" s="32">
        <v>13</v>
      </c>
      <c r="G39" s="32">
        <v>60</v>
      </c>
    </row>
    <row r="50" spans="1:9" x14ac:dyDescent="0.35">
      <c r="B50" s="30" t="s">
        <v>990</v>
      </c>
      <c r="C50" s="30" t="s">
        <v>853</v>
      </c>
    </row>
    <row r="51" spans="1:9" x14ac:dyDescent="0.35">
      <c r="B51" s="30" t="s">
        <v>848</v>
      </c>
      <c r="C51" t="s">
        <v>100</v>
      </c>
      <c r="D51" t="s">
        <v>849</v>
      </c>
    </row>
    <row r="52" spans="1:9" x14ac:dyDescent="0.35">
      <c r="B52" s="31" t="s">
        <v>835</v>
      </c>
      <c r="C52" s="32">
        <v>18</v>
      </c>
      <c r="D52" s="32">
        <v>18</v>
      </c>
    </row>
    <row r="53" spans="1:9" x14ac:dyDescent="0.35">
      <c r="B53" s="31" t="s">
        <v>836</v>
      </c>
      <c r="C53" s="32">
        <v>18</v>
      </c>
      <c r="D53" s="32">
        <v>18</v>
      </c>
    </row>
    <row r="54" spans="1:9" x14ac:dyDescent="0.35">
      <c r="B54" s="31" t="s">
        <v>837</v>
      </c>
      <c r="C54" s="32">
        <v>11</v>
      </c>
      <c r="D54" s="32">
        <v>11</v>
      </c>
    </row>
    <row r="55" spans="1:9" x14ac:dyDescent="0.35">
      <c r="B55" s="31" t="s">
        <v>805</v>
      </c>
      <c r="C55" s="32">
        <v>13</v>
      </c>
      <c r="D55" s="32">
        <v>13</v>
      </c>
    </row>
    <row r="56" spans="1:9" x14ac:dyDescent="0.35">
      <c r="B56" s="31" t="s">
        <v>849</v>
      </c>
      <c r="C56" s="32">
        <v>60</v>
      </c>
      <c r="D56" s="32">
        <v>60</v>
      </c>
    </row>
    <row r="60" spans="1:9" x14ac:dyDescent="0.35">
      <c r="A60" s="93" t="s">
        <v>854</v>
      </c>
      <c r="B60" s="93"/>
      <c r="C60" s="93"/>
    </row>
    <row r="61" spans="1:9" x14ac:dyDescent="0.35">
      <c r="B61" s="30" t="s">
        <v>92</v>
      </c>
      <c r="C61" t="s">
        <v>1009</v>
      </c>
    </row>
    <row r="63" spans="1:9" x14ac:dyDescent="0.35">
      <c r="B63" s="30" t="s">
        <v>990</v>
      </c>
      <c r="C63" s="30" t="s">
        <v>853</v>
      </c>
    </row>
    <row r="64" spans="1:9" x14ac:dyDescent="0.35">
      <c r="B64" s="30" t="s">
        <v>848</v>
      </c>
      <c r="C64" t="s">
        <v>831</v>
      </c>
      <c r="D64" t="s">
        <v>830</v>
      </c>
      <c r="E64" t="s">
        <v>833</v>
      </c>
      <c r="F64" t="s">
        <v>832</v>
      </c>
      <c r="G64" t="s">
        <v>1001</v>
      </c>
      <c r="H64" t="s">
        <v>834</v>
      </c>
      <c r="I64" t="s">
        <v>849</v>
      </c>
    </row>
    <row r="65" spans="1:9" x14ac:dyDescent="0.35">
      <c r="B65" s="31" t="s">
        <v>835</v>
      </c>
      <c r="C65" s="32">
        <v>6</v>
      </c>
      <c r="D65" s="32">
        <v>5</v>
      </c>
      <c r="E65" s="32">
        <v>1</v>
      </c>
      <c r="F65" s="32"/>
      <c r="G65" s="32">
        <v>1</v>
      </c>
      <c r="H65" s="32">
        <v>5</v>
      </c>
      <c r="I65" s="32">
        <v>18</v>
      </c>
    </row>
    <row r="66" spans="1:9" x14ac:dyDescent="0.35">
      <c r="B66" s="31" t="s">
        <v>836</v>
      </c>
      <c r="C66" s="32">
        <v>2</v>
      </c>
      <c r="D66" s="32">
        <v>8</v>
      </c>
      <c r="E66" s="32"/>
      <c r="F66" s="32">
        <v>1</v>
      </c>
      <c r="G66" s="32">
        <v>1</v>
      </c>
      <c r="H66" s="32">
        <v>6</v>
      </c>
      <c r="I66" s="32">
        <v>18</v>
      </c>
    </row>
    <row r="67" spans="1:9" x14ac:dyDescent="0.35">
      <c r="B67" s="31" t="s">
        <v>837</v>
      </c>
      <c r="C67" s="32">
        <v>1</v>
      </c>
      <c r="D67" s="32"/>
      <c r="E67" s="32"/>
      <c r="F67" s="32"/>
      <c r="G67" s="32">
        <v>5</v>
      </c>
      <c r="H67" s="32">
        <v>5</v>
      </c>
      <c r="I67" s="32">
        <v>11</v>
      </c>
    </row>
    <row r="68" spans="1:9" x14ac:dyDescent="0.35">
      <c r="B68" s="31" t="s">
        <v>805</v>
      </c>
      <c r="C68" s="32"/>
      <c r="D68" s="32">
        <v>1</v>
      </c>
      <c r="E68" s="32"/>
      <c r="F68" s="32"/>
      <c r="G68" s="32"/>
      <c r="H68" s="32">
        <v>12</v>
      </c>
      <c r="I68" s="32">
        <v>13</v>
      </c>
    </row>
    <row r="69" spans="1:9" x14ac:dyDescent="0.35">
      <c r="B69" s="31" t="s">
        <v>849</v>
      </c>
      <c r="C69" s="32">
        <v>9</v>
      </c>
      <c r="D69" s="32">
        <v>14</v>
      </c>
      <c r="E69" s="32">
        <v>1</v>
      </c>
      <c r="F69" s="32">
        <v>1</v>
      </c>
      <c r="G69" s="32">
        <v>7</v>
      </c>
      <c r="H69" s="32">
        <v>28</v>
      </c>
      <c r="I69" s="32">
        <v>60</v>
      </c>
    </row>
    <row r="73" spans="1:9" x14ac:dyDescent="0.35">
      <c r="A73" s="93" t="s">
        <v>855</v>
      </c>
      <c r="B73" s="93"/>
      <c r="C73" s="93"/>
    </row>
    <row r="76" spans="1:9" x14ac:dyDescent="0.35">
      <c r="B76" s="30" t="s">
        <v>850</v>
      </c>
      <c r="C76" s="30" t="s">
        <v>853</v>
      </c>
    </row>
    <row r="77" spans="1:9" x14ac:dyDescent="0.35">
      <c r="B77" s="30" t="s">
        <v>848</v>
      </c>
      <c r="C77" t="s">
        <v>835</v>
      </c>
      <c r="D77" t="s">
        <v>836</v>
      </c>
      <c r="E77" t="s">
        <v>837</v>
      </c>
      <c r="F77" t="s">
        <v>805</v>
      </c>
      <c r="G77" t="s">
        <v>849</v>
      </c>
    </row>
    <row r="78" spans="1:9" x14ac:dyDescent="0.35">
      <c r="B78" s="31">
        <v>2017</v>
      </c>
      <c r="C78" s="32">
        <v>8</v>
      </c>
      <c r="D78" s="32">
        <v>12</v>
      </c>
      <c r="E78" s="32">
        <v>2</v>
      </c>
      <c r="F78" s="32">
        <v>4</v>
      </c>
      <c r="G78" s="32">
        <v>26</v>
      </c>
    </row>
    <row r="79" spans="1:9" x14ac:dyDescent="0.35">
      <c r="B79" s="31">
        <v>2018</v>
      </c>
      <c r="C79" s="32">
        <v>10</v>
      </c>
      <c r="D79" s="32">
        <v>6</v>
      </c>
      <c r="E79" s="32">
        <v>9</v>
      </c>
      <c r="F79" s="32">
        <v>9</v>
      </c>
      <c r="G79" s="32">
        <v>34</v>
      </c>
    </row>
    <row r="80" spans="1:9" x14ac:dyDescent="0.35">
      <c r="B80" s="31" t="s">
        <v>849</v>
      </c>
      <c r="C80" s="32">
        <v>18</v>
      </c>
      <c r="D80" s="32">
        <v>18</v>
      </c>
      <c r="E80" s="32">
        <v>11</v>
      </c>
      <c r="F80" s="32">
        <v>13</v>
      </c>
      <c r="G80" s="32">
        <v>60</v>
      </c>
    </row>
    <row r="84" spans="1:9" x14ac:dyDescent="0.35">
      <c r="A84" t="s">
        <v>1004</v>
      </c>
    </row>
    <row r="86" spans="1:9" x14ac:dyDescent="0.35">
      <c r="B86" s="30" t="s">
        <v>1005</v>
      </c>
      <c r="C86" s="30" t="s">
        <v>853</v>
      </c>
    </row>
    <row r="87" spans="1:9" x14ac:dyDescent="0.35">
      <c r="B87" s="30" t="s">
        <v>848</v>
      </c>
      <c r="C87" t="s">
        <v>831</v>
      </c>
      <c r="D87" t="s">
        <v>830</v>
      </c>
      <c r="E87" t="s">
        <v>833</v>
      </c>
      <c r="F87" t="s">
        <v>834</v>
      </c>
      <c r="G87" t="s">
        <v>832</v>
      </c>
      <c r="H87" t="s">
        <v>1001</v>
      </c>
      <c r="I87" t="s">
        <v>849</v>
      </c>
    </row>
    <row r="88" spans="1:9" x14ac:dyDescent="0.35">
      <c r="B88" s="31" t="s">
        <v>688</v>
      </c>
      <c r="C88" s="41"/>
      <c r="D88" s="41"/>
      <c r="E88" s="41"/>
      <c r="F88" s="41">
        <v>2</v>
      </c>
      <c r="G88" s="41"/>
      <c r="H88" s="41"/>
      <c r="I88" s="41">
        <v>2</v>
      </c>
    </row>
    <row r="89" spans="1:9" x14ac:dyDescent="0.35">
      <c r="B89" s="31" t="s">
        <v>103</v>
      </c>
      <c r="C89" s="41">
        <v>6</v>
      </c>
      <c r="D89" s="41">
        <v>4</v>
      </c>
      <c r="E89" s="41">
        <v>1</v>
      </c>
      <c r="F89" s="41">
        <v>3</v>
      </c>
      <c r="G89" s="41"/>
      <c r="H89" s="41">
        <v>2</v>
      </c>
      <c r="I89" s="41">
        <v>16</v>
      </c>
    </row>
    <row r="90" spans="1:9" x14ac:dyDescent="0.35">
      <c r="B90" s="31" t="s">
        <v>697</v>
      </c>
      <c r="C90" s="41">
        <v>1</v>
      </c>
      <c r="D90" s="41"/>
      <c r="E90" s="41"/>
      <c r="F90" s="41">
        <v>1</v>
      </c>
      <c r="G90" s="41"/>
      <c r="H90" s="41"/>
      <c r="I90" s="41">
        <v>2</v>
      </c>
    </row>
    <row r="91" spans="1:9" x14ac:dyDescent="0.35">
      <c r="B91" s="31" t="s">
        <v>628</v>
      </c>
      <c r="C91" s="41"/>
      <c r="D91" s="41"/>
      <c r="E91" s="41"/>
      <c r="F91" s="41"/>
      <c r="G91" s="41"/>
      <c r="H91" s="41">
        <v>1</v>
      </c>
      <c r="I91" s="41">
        <v>1</v>
      </c>
    </row>
    <row r="92" spans="1:9" x14ac:dyDescent="0.35">
      <c r="B92" s="31" t="s">
        <v>437</v>
      </c>
      <c r="C92" s="41"/>
      <c r="D92" s="41"/>
      <c r="E92" s="41"/>
      <c r="F92" s="41"/>
      <c r="G92" s="41"/>
      <c r="H92" s="41">
        <v>2</v>
      </c>
      <c r="I92" s="41">
        <v>2</v>
      </c>
    </row>
    <row r="93" spans="1:9" x14ac:dyDescent="0.35">
      <c r="B93" s="31" t="s">
        <v>101</v>
      </c>
      <c r="C93" s="41"/>
      <c r="D93" s="41"/>
      <c r="E93" s="41"/>
      <c r="F93" s="41">
        <v>1</v>
      </c>
      <c r="G93" s="41"/>
      <c r="H93" s="41"/>
      <c r="I93" s="41">
        <v>1</v>
      </c>
    </row>
    <row r="94" spans="1:9" x14ac:dyDescent="0.35">
      <c r="B94" s="31" t="s">
        <v>106</v>
      </c>
      <c r="C94" s="41">
        <v>1</v>
      </c>
      <c r="D94" s="41"/>
      <c r="E94" s="41"/>
      <c r="F94" s="41">
        <v>2</v>
      </c>
      <c r="G94" s="41"/>
      <c r="H94" s="41">
        <v>1</v>
      </c>
      <c r="I94" s="41">
        <v>4</v>
      </c>
    </row>
    <row r="95" spans="1:9" x14ac:dyDescent="0.35">
      <c r="B95" s="31" t="s">
        <v>107</v>
      </c>
      <c r="C95" s="41"/>
      <c r="D95" s="41"/>
      <c r="E95" s="41"/>
      <c r="F95" s="41">
        <v>3</v>
      </c>
      <c r="G95" s="41"/>
      <c r="H95" s="41">
        <v>1</v>
      </c>
      <c r="I95" s="41">
        <v>4</v>
      </c>
    </row>
    <row r="96" spans="1:9" x14ac:dyDescent="0.35">
      <c r="B96" s="31" t="s">
        <v>104</v>
      </c>
      <c r="C96" s="41"/>
      <c r="D96" s="41">
        <v>2</v>
      </c>
      <c r="E96" s="41"/>
      <c r="F96" s="41">
        <v>2</v>
      </c>
      <c r="G96" s="41"/>
      <c r="H96" s="41"/>
      <c r="I96" s="41">
        <v>4</v>
      </c>
    </row>
    <row r="97" spans="1:9" x14ac:dyDescent="0.35">
      <c r="B97" s="31" t="s">
        <v>105</v>
      </c>
      <c r="C97" s="41"/>
      <c r="D97" s="41"/>
      <c r="E97" s="41"/>
      <c r="F97" s="41">
        <v>2</v>
      </c>
      <c r="G97" s="41">
        <v>1</v>
      </c>
      <c r="H97" s="41"/>
      <c r="I97" s="41">
        <v>3</v>
      </c>
    </row>
    <row r="98" spans="1:9" x14ac:dyDescent="0.35">
      <c r="B98" s="31" t="s">
        <v>186</v>
      </c>
      <c r="C98" s="41"/>
      <c r="D98" s="41"/>
      <c r="E98" s="41"/>
      <c r="F98" s="41">
        <v>1</v>
      </c>
      <c r="G98" s="41"/>
      <c r="H98" s="41"/>
      <c r="I98" s="41">
        <v>1</v>
      </c>
    </row>
    <row r="99" spans="1:9" x14ac:dyDescent="0.35">
      <c r="B99" s="31" t="s">
        <v>102</v>
      </c>
      <c r="C99" s="41">
        <v>1</v>
      </c>
      <c r="D99" s="41">
        <v>8</v>
      </c>
      <c r="E99" s="41"/>
      <c r="F99" s="41">
        <v>3</v>
      </c>
      <c r="G99" s="41"/>
      <c r="H99" s="41"/>
      <c r="I99" s="41">
        <v>12</v>
      </c>
    </row>
    <row r="100" spans="1:9" x14ac:dyDescent="0.35">
      <c r="B100" s="31" t="s">
        <v>849</v>
      </c>
      <c r="C100" s="58">
        <v>9</v>
      </c>
      <c r="D100" s="58">
        <v>14</v>
      </c>
      <c r="E100" s="58">
        <v>1</v>
      </c>
      <c r="F100" s="58">
        <v>20</v>
      </c>
      <c r="G100" s="58">
        <v>1</v>
      </c>
      <c r="H100" s="58">
        <v>7</v>
      </c>
      <c r="I100" s="58">
        <v>52</v>
      </c>
    </row>
    <row r="106" spans="1:9" x14ac:dyDescent="0.35">
      <c r="A106" t="s">
        <v>1008</v>
      </c>
    </row>
    <row r="108" spans="1:9" x14ac:dyDescent="0.35">
      <c r="B108" s="30" t="s">
        <v>848</v>
      </c>
      <c r="C108" t="s">
        <v>990</v>
      </c>
    </row>
    <row r="109" spans="1:9" x14ac:dyDescent="0.35">
      <c r="B109" s="31" t="s">
        <v>103</v>
      </c>
      <c r="C109" s="11">
        <v>0.33333333333333331</v>
      </c>
    </row>
    <row r="110" spans="1:9" x14ac:dyDescent="0.35">
      <c r="B110" s="31" t="s">
        <v>106</v>
      </c>
      <c r="C110" s="11">
        <v>8.3333333333333329E-2</v>
      </c>
    </row>
    <row r="111" spans="1:9" x14ac:dyDescent="0.35">
      <c r="B111" s="31" t="s">
        <v>107</v>
      </c>
      <c r="C111" s="11">
        <v>8.3333333333333329E-2</v>
      </c>
    </row>
    <row r="112" spans="1:9" x14ac:dyDescent="0.35">
      <c r="B112" s="31" t="s">
        <v>104</v>
      </c>
      <c r="C112" s="11">
        <v>8.3333333333333329E-2</v>
      </c>
    </row>
    <row r="113" spans="2:9" x14ac:dyDescent="0.35">
      <c r="B113" s="31" t="s">
        <v>102</v>
      </c>
      <c r="C113" s="11">
        <v>0.25</v>
      </c>
    </row>
    <row r="114" spans="2:9" x14ac:dyDescent="0.35">
      <c r="B114" s="31" t="s">
        <v>1001</v>
      </c>
      <c r="C114" s="11">
        <v>0.16666666666666666</v>
      </c>
    </row>
    <row r="115" spans="2:9" x14ac:dyDescent="0.35">
      <c r="B115" s="31" t="s">
        <v>849</v>
      </c>
      <c r="C115" s="11">
        <v>1</v>
      </c>
    </row>
    <row r="124" spans="2:9" x14ac:dyDescent="0.35">
      <c r="B124" s="30" t="s">
        <v>1005</v>
      </c>
      <c r="C124" s="30" t="s">
        <v>853</v>
      </c>
    </row>
    <row r="125" spans="2:9" x14ac:dyDescent="0.35">
      <c r="B125" s="30" t="s">
        <v>848</v>
      </c>
      <c r="C125" t="s">
        <v>103</v>
      </c>
      <c r="D125" t="s">
        <v>106</v>
      </c>
      <c r="E125" t="s">
        <v>107</v>
      </c>
      <c r="F125" t="s">
        <v>104</v>
      </c>
      <c r="G125" t="s">
        <v>102</v>
      </c>
      <c r="H125" t="s">
        <v>1001</v>
      </c>
      <c r="I125" t="s">
        <v>849</v>
      </c>
    </row>
    <row r="126" spans="2:9" x14ac:dyDescent="0.35">
      <c r="B126" s="31" t="s">
        <v>835</v>
      </c>
      <c r="C126" s="58">
        <v>8</v>
      </c>
      <c r="D126" s="78">
        <v>1</v>
      </c>
      <c r="E126" s="58"/>
      <c r="F126" s="58">
        <v>4</v>
      </c>
      <c r="G126" s="58">
        <v>1</v>
      </c>
      <c r="H126" s="78"/>
      <c r="I126" s="78">
        <v>14</v>
      </c>
    </row>
    <row r="127" spans="2:9" x14ac:dyDescent="0.35">
      <c r="B127" s="31" t="s">
        <v>836</v>
      </c>
      <c r="C127" s="58">
        <v>2</v>
      </c>
      <c r="D127" s="78">
        <v>2</v>
      </c>
      <c r="E127" s="58"/>
      <c r="F127" s="58"/>
      <c r="G127" s="58">
        <v>11</v>
      </c>
      <c r="H127" s="78"/>
      <c r="I127" s="78">
        <v>15</v>
      </c>
    </row>
    <row r="128" spans="2:9" x14ac:dyDescent="0.35">
      <c r="B128" s="31" t="s">
        <v>837</v>
      </c>
      <c r="C128" s="58">
        <v>4</v>
      </c>
      <c r="D128" s="78"/>
      <c r="E128" s="58">
        <v>4</v>
      </c>
      <c r="F128" s="58"/>
      <c r="G128" s="58"/>
      <c r="H128" s="78"/>
      <c r="I128" s="78">
        <v>8</v>
      </c>
    </row>
    <row r="129" spans="2:9" x14ac:dyDescent="0.35">
      <c r="B129" s="31" t="s">
        <v>805</v>
      </c>
      <c r="C129" s="58">
        <v>2</v>
      </c>
      <c r="D129" s="78">
        <v>1</v>
      </c>
      <c r="E129" s="58"/>
      <c r="F129" s="58"/>
      <c r="G129" s="58"/>
      <c r="H129" s="78">
        <v>8</v>
      </c>
      <c r="I129" s="78">
        <v>11</v>
      </c>
    </row>
    <row r="130" spans="2:9" x14ac:dyDescent="0.35">
      <c r="B130" s="31" t="s">
        <v>849</v>
      </c>
      <c r="C130" s="78">
        <v>16</v>
      </c>
      <c r="D130" s="78">
        <v>4</v>
      </c>
      <c r="E130" s="78">
        <v>4</v>
      </c>
      <c r="F130" s="78">
        <v>4</v>
      </c>
      <c r="G130" s="78">
        <v>12</v>
      </c>
      <c r="H130" s="78">
        <v>8</v>
      </c>
      <c r="I130" s="78">
        <v>48</v>
      </c>
    </row>
  </sheetData>
  <mergeCells count="5">
    <mergeCell ref="A1:G1"/>
    <mergeCell ref="A31:C31"/>
    <mergeCell ref="A3:C3"/>
    <mergeCell ref="A60:C60"/>
    <mergeCell ref="A73:C73"/>
  </mergeCells>
  <pageMargins left="0.7" right="0.7" top="0.75" bottom="0.75" header="0.3" footer="0.3"/>
  <pageSetup paperSize="9" orientation="portrait" horizontalDpi="300" verticalDpi="300"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7"/>
  <sheetViews>
    <sheetView zoomScale="75" zoomScaleNormal="75" workbookViewId="0">
      <selection activeCell="B17" sqref="B17"/>
    </sheetView>
  </sheetViews>
  <sheetFormatPr baseColWidth="10" defaultColWidth="13.1796875" defaultRowHeight="14.5" x14ac:dyDescent="0.35"/>
  <cols>
    <col min="1" max="1" width="13.1796875" style="47"/>
    <col min="2" max="2" width="34.54296875" style="47" customWidth="1"/>
    <col min="3" max="3" width="23.453125" style="47" customWidth="1"/>
    <col min="4" max="4" width="15.1796875" style="47" customWidth="1"/>
    <col min="5" max="5" width="19.453125" style="47" customWidth="1"/>
    <col min="6" max="6" width="23.453125" style="47" customWidth="1"/>
    <col min="7" max="7" width="27.7265625" style="47" customWidth="1"/>
    <col min="8" max="8" width="11" style="47" customWidth="1"/>
    <col min="9" max="9" width="12.7265625" style="47" customWidth="1"/>
    <col min="10" max="10" width="38.54296875" style="47" bestFit="1" customWidth="1"/>
    <col min="11" max="11" width="34.54296875" style="47" bestFit="1" customWidth="1"/>
    <col min="12" max="12" width="38.54296875" style="47" bestFit="1" customWidth="1"/>
    <col min="13" max="13" width="39.54296875" style="47" bestFit="1" customWidth="1"/>
    <col min="14" max="14" width="43.54296875" style="47" bestFit="1" customWidth="1"/>
    <col min="15" max="16384" width="13.1796875" style="47"/>
  </cols>
  <sheetData>
    <row r="2" spans="1:9" x14ac:dyDescent="0.35">
      <c r="A2" s="94" t="s">
        <v>993</v>
      </c>
      <c r="B2" s="94"/>
    </row>
    <row r="4" spans="1:9" x14ac:dyDescent="0.35">
      <c r="B4" s="13" t="s">
        <v>994</v>
      </c>
      <c r="E4" t="s">
        <v>1006</v>
      </c>
      <c r="F4"/>
      <c r="G4" s="62"/>
      <c r="H4" s="63"/>
      <c r="I4" s="64"/>
    </row>
    <row r="5" spans="1:9" x14ac:dyDescent="0.35">
      <c r="B5" s="41">
        <v>1641</v>
      </c>
      <c r="E5" s="58">
        <v>180</v>
      </c>
      <c r="F5"/>
      <c r="G5" s="65"/>
      <c r="H5" s="66"/>
      <c r="I5" s="67"/>
    </row>
    <row r="6" spans="1:9" x14ac:dyDescent="0.35">
      <c r="E6"/>
      <c r="F6"/>
      <c r="G6" s="65"/>
      <c r="H6" s="66"/>
      <c r="I6" s="67"/>
    </row>
    <row r="7" spans="1:9" x14ac:dyDescent="0.35">
      <c r="A7" s="94" t="s">
        <v>995</v>
      </c>
      <c r="B7" s="94"/>
      <c r="C7" s="94"/>
      <c r="E7"/>
      <c r="F7"/>
      <c r="G7" s="65"/>
      <c r="H7" s="66"/>
      <c r="I7" s="67"/>
    </row>
    <row r="8" spans="1:9" ht="43.5" x14ac:dyDescent="0.35">
      <c r="B8" s="59" t="s">
        <v>848</v>
      </c>
      <c r="C8" s="13" t="s">
        <v>994</v>
      </c>
      <c r="D8" s="13" t="s">
        <v>1006</v>
      </c>
      <c r="E8"/>
      <c r="F8"/>
      <c r="G8" s="65"/>
      <c r="H8" s="66"/>
      <c r="I8" s="67"/>
    </row>
    <row r="9" spans="1:9" x14ac:dyDescent="0.35">
      <c r="B9" s="47" t="s">
        <v>835</v>
      </c>
      <c r="C9" s="41">
        <v>550</v>
      </c>
      <c r="D9" s="41">
        <v>133</v>
      </c>
      <c r="E9"/>
      <c r="F9"/>
      <c r="G9" s="65"/>
      <c r="H9" s="66"/>
      <c r="I9" s="67"/>
    </row>
    <row r="10" spans="1:9" x14ac:dyDescent="0.35">
      <c r="B10" s="47" t="s">
        <v>836</v>
      </c>
      <c r="C10" s="41">
        <v>562</v>
      </c>
      <c r="D10" s="41">
        <v>16</v>
      </c>
      <c r="E10"/>
      <c r="F10"/>
      <c r="G10" s="65"/>
      <c r="H10" s="66"/>
      <c r="I10" s="67"/>
    </row>
    <row r="11" spans="1:9" x14ac:dyDescent="0.35">
      <c r="B11" s="47" t="s">
        <v>837</v>
      </c>
      <c r="C11" s="41">
        <v>172</v>
      </c>
      <c r="D11" s="41">
        <v>27</v>
      </c>
      <c r="E11"/>
      <c r="F11"/>
      <c r="G11" s="65"/>
      <c r="H11" s="66"/>
      <c r="I11" s="67"/>
    </row>
    <row r="12" spans="1:9" x14ac:dyDescent="0.35">
      <c r="B12" s="47" t="s">
        <v>805</v>
      </c>
      <c r="C12" s="41">
        <v>357</v>
      </c>
      <c r="D12" s="41">
        <v>4</v>
      </c>
      <c r="E12"/>
      <c r="F12"/>
      <c r="G12" s="65"/>
      <c r="H12" s="66"/>
      <c r="I12" s="67"/>
    </row>
    <row r="13" spans="1:9" x14ac:dyDescent="0.35">
      <c r="B13" s="47" t="s">
        <v>849</v>
      </c>
      <c r="C13" s="41">
        <v>1641</v>
      </c>
      <c r="D13" s="41">
        <v>180</v>
      </c>
      <c r="E13"/>
      <c r="F13"/>
      <c r="G13" s="65"/>
      <c r="H13" s="66"/>
      <c r="I13" s="67"/>
    </row>
    <row r="14" spans="1:9" x14ac:dyDescent="0.35">
      <c r="E14"/>
      <c r="F14"/>
      <c r="G14" s="65"/>
      <c r="H14" s="66"/>
      <c r="I14" s="67"/>
    </row>
    <row r="15" spans="1:9" x14ac:dyDescent="0.35">
      <c r="A15" s="94" t="s">
        <v>996</v>
      </c>
      <c r="B15" s="94"/>
      <c r="C15" s="94"/>
      <c r="E15"/>
      <c r="F15"/>
      <c r="G15" s="65"/>
      <c r="H15" s="66"/>
      <c r="I15" s="67"/>
    </row>
    <row r="16" spans="1:9" x14ac:dyDescent="0.35">
      <c r="E16"/>
      <c r="F16"/>
      <c r="G16" s="65"/>
      <c r="H16" s="66"/>
      <c r="I16" s="67"/>
    </row>
    <row r="17" spans="1:9" x14ac:dyDescent="0.35">
      <c r="B17" s="30" t="s">
        <v>848</v>
      </c>
      <c r="C17" t="s">
        <v>994</v>
      </c>
      <c r="D17"/>
      <c r="E17"/>
      <c r="F17"/>
      <c r="G17" s="65"/>
      <c r="H17" s="66"/>
      <c r="I17" s="67"/>
    </row>
    <row r="18" spans="1:9" x14ac:dyDescent="0.35">
      <c r="B18" s="31" t="s">
        <v>831</v>
      </c>
      <c r="C18" s="60">
        <v>9.6892138939670927E-2</v>
      </c>
      <c r="D18"/>
      <c r="E18"/>
      <c r="F18"/>
      <c r="G18" s="65"/>
      <c r="H18" s="66"/>
      <c r="I18" s="67"/>
    </row>
    <row r="19" spans="1:9" x14ac:dyDescent="0.35">
      <c r="B19" s="31" t="s">
        <v>830</v>
      </c>
      <c r="C19" s="60">
        <v>0.28945764777574651</v>
      </c>
      <c r="D19"/>
      <c r="E19"/>
      <c r="F19"/>
      <c r="G19" s="65"/>
      <c r="H19" s="66"/>
      <c r="I19" s="67"/>
    </row>
    <row r="20" spans="1:9" x14ac:dyDescent="0.35">
      <c r="B20" s="31" t="s">
        <v>833</v>
      </c>
      <c r="C20" s="60">
        <v>1.2797074954296161E-2</v>
      </c>
      <c r="D20"/>
      <c r="E20"/>
      <c r="F20"/>
      <c r="G20" s="65"/>
      <c r="H20" s="66"/>
      <c r="I20" s="67"/>
    </row>
    <row r="21" spans="1:9" x14ac:dyDescent="0.35">
      <c r="B21" s="31" t="s">
        <v>834</v>
      </c>
      <c r="C21" s="60">
        <v>0.58318098720292499</v>
      </c>
      <c r="D21"/>
      <c r="E21"/>
      <c r="F21"/>
      <c r="G21" s="68"/>
      <c r="H21" s="69"/>
      <c r="I21" s="70"/>
    </row>
    <row r="22" spans="1:9" x14ac:dyDescent="0.35">
      <c r="B22" s="31" t="s">
        <v>832</v>
      </c>
      <c r="C22" s="60">
        <v>1.7672151127361365E-2</v>
      </c>
      <c r="D22"/>
    </row>
    <row r="23" spans="1:9" x14ac:dyDescent="0.35">
      <c r="B23" s="31" t="s">
        <v>1001</v>
      </c>
      <c r="C23" s="60">
        <v>0</v>
      </c>
      <c r="D23"/>
    </row>
    <row r="24" spans="1:9" x14ac:dyDescent="0.35">
      <c r="B24" s="31" t="s">
        <v>849</v>
      </c>
      <c r="C24" s="60">
        <v>1</v>
      </c>
      <c r="D24"/>
    </row>
    <row r="25" spans="1:9" x14ac:dyDescent="0.35">
      <c r="A25" s="94" t="s">
        <v>997</v>
      </c>
      <c r="B25" s="94"/>
      <c r="C25" s="94"/>
      <c r="D25"/>
    </row>
    <row r="26" spans="1:9" x14ac:dyDescent="0.35">
      <c r="B26"/>
      <c r="C26"/>
      <c r="D26"/>
    </row>
    <row r="27" spans="1:9" x14ac:dyDescent="0.35">
      <c r="B27" s="30" t="s">
        <v>994</v>
      </c>
      <c r="C27" s="30" t="s">
        <v>853</v>
      </c>
      <c r="D27"/>
      <c r="E27"/>
      <c r="F27"/>
      <c r="G27"/>
    </row>
    <row r="28" spans="1:9" x14ac:dyDescent="0.35">
      <c r="B28" s="30" t="s">
        <v>848</v>
      </c>
      <c r="C28" t="s">
        <v>835</v>
      </c>
      <c r="D28" t="s">
        <v>836</v>
      </c>
      <c r="E28" t="s">
        <v>837</v>
      </c>
      <c r="F28" t="s">
        <v>805</v>
      </c>
      <c r="G28" t="s">
        <v>849</v>
      </c>
    </row>
    <row r="29" spans="1:9" x14ac:dyDescent="0.35">
      <c r="B29" s="31" t="s">
        <v>100</v>
      </c>
      <c r="C29" s="32">
        <v>550</v>
      </c>
      <c r="D29" s="32">
        <v>562</v>
      </c>
      <c r="E29" s="32">
        <v>172</v>
      </c>
      <c r="F29" s="32">
        <v>357</v>
      </c>
      <c r="G29" s="32">
        <v>1641</v>
      </c>
    </row>
    <row r="30" spans="1:9" x14ac:dyDescent="0.35">
      <c r="B30" s="31" t="s">
        <v>849</v>
      </c>
      <c r="C30" s="32">
        <v>550</v>
      </c>
      <c r="D30" s="32">
        <v>562</v>
      </c>
      <c r="E30" s="32">
        <v>172</v>
      </c>
      <c r="F30" s="32">
        <v>357</v>
      </c>
      <c r="G30" s="32">
        <v>1641</v>
      </c>
    </row>
    <row r="31" spans="1:9" x14ac:dyDescent="0.35">
      <c r="B31"/>
      <c r="C31"/>
      <c r="D31"/>
      <c r="E31"/>
      <c r="F31"/>
      <c r="G31"/>
    </row>
    <row r="32" spans="1:9" x14ac:dyDescent="0.35">
      <c r="B32"/>
      <c r="C32"/>
      <c r="D32"/>
      <c r="E32"/>
      <c r="F32"/>
      <c r="G32"/>
    </row>
    <row r="33" spans="2:14" x14ac:dyDescent="0.35">
      <c r="B33"/>
      <c r="C33"/>
      <c r="D33"/>
      <c r="E33"/>
      <c r="F33"/>
      <c r="G33"/>
    </row>
    <row r="34" spans="2:14" x14ac:dyDescent="0.35">
      <c r="B34"/>
      <c r="C34"/>
      <c r="D34"/>
      <c r="E34"/>
      <c r="F34"/>
      <c r="G34"/>
    </row>
    <row r="35" spans="2:14" x14ac:dyDescent="0.35">
      <c r="B35"/>
      <c r="C35"/>
      <c r="D35"/>
      <c r="E35"/>
      <c r="F35"/>
      <c r="G35"/>
    </row>
    <row r="36" spans="2:14" x14ac:dyDescent="0.35">
      <c r="B36"/>
      <c r="C36"/>
      <c r="D36"/>
      <c r="E36"/>
      <c r="F36"/>
      <c r="G36"/>
    </row>
    <row r="37" spans="2:14" x14ac:dyDescent="0.35">
      <c r="B37"/>
      <c r="C37"/>
      <c r="D37"/>
      <c r="E37"/>
      <c r="F37"/>
      <c r="G37"/>
    </row>
    <row r="38" spans="2:14" x14ac:dyDescent="0.35">
      <c r="B38"/>
      <c r="C38"/>
      <c r="D38"/>
      <c r="E38"/>
      <c r="F38"/>
      <c r="G38"/>
    </row>
    <row r="39" spans="2:14" x14ac:dyDescent="0.35">
      <c r="B39"/>
      <c r="C39"/>
      <c r="D39"/>
    </row>
    <row r="40" spans="2:14" x14ac:dyDescent="0.35">
      <c r="B40"/>
      <c r="C40"/>
      <c r="D40"/>
    </row>
    <row r="41" spans="2:14" x14ac:dyDescent="0.35">
      <c r="B41"/>
      <c r="C41"/>
      <c r="D41"/>
    </row>
    <row r="42" spans="2:14" x14ac:dyDescent="0.35">
      <c r="B42" s="30" t="s">
        <v>994</v>
      </c>
      <c r="C42" s="30" t="s">
        <v>853</v>
      </c>
      <c r="D42"/>
      <c r="E42"/>
      <c r="F42"/>
      <c r="G42"/>
      <c r="H42"/>
      <c r="I42"/>
      <c r="J42"/>
      <c r="K42"/>
      <c r="L42"/>
      <c r="M42"/>
      <c r="N42"/>
    </row>
    <row r="43" spans="2:14" x14ac:dyDescent="0.35">
      <c r="B43" s="30" t="s">
        <v>848</v>
      </c>
      <c r="C43" t="s">
        <v>831</v>
      </c>
      <c r="D43" t="s">
        <v>830</v>
      </c>
      <c r="E43" t="s">
        <v>833</v>
      </c>
      <c r="F43" t="s">
        <v>834</v>
      </c>
      <c r="G43" t="s">
        <v>832</v>
      </c>
      <c r="H43" t="s">
        <v>1001</v>
      </c>
      <c r="I43" t="s">
        <v>849</v>
      </c>
      <c r="J43"/>
      <c r="K43"/>
      <c r="L43"/>
      <c r="M43"/>
      <c r="N43"/>
    </row>
    <row r="44" spans="2:14" x14ac:dyDescent="0.35">
      <c r="B44" s="31" t="s">
        <v>835</v>
      </c>
      <c r="C44" s="32">
        <v>152</v>
      </c>
      <c r="D44" s="32">
        <v>184</v>
      </c>
      <c r="E44" s="32">
        <v>21</v>
      </c>
      <c r="F44" s="32">
        <v>193</v>
      </c>
      <c r="G44" s="32"/>
      <c r="H44" s="32"/>
      <c r="I44" s="32">
        <v>550</v>
      </c>
      <c r="J44"/>
      <c r="K44"/>
      <c r="L44"/>
      <c r="M44"/>
      <c r="N44"/>
    </row>
    <row r="45" spans="2:14" x14ac:dyDescent="0.35">
      <c r="B45" s="31" t="s">
        <v>836</v>
      </c>
      <c r="C45" s="32">
        <v>3</v>
      </c>
      <c r="D45" s="32">
        <v>263</v>
      </c>
      <c r="E45" s="32"/>
      <c r="F45" s="32">
        <v>267</v>
      </c>
      <c r="G45" s="32">
        <v>29</v>
      </c>
      <c r="H45" s="32"/>
      <c r="I45" s="32">
        <v>562</v>
      </c>
      <c r="J45"/>
      <c r="K45"/>
      <c r="L45"/>
      <c r="M45"/>
      <c r="N45"/>
    </row>
    <row r="46" spans="2:14" x14ac:dyDescent="0.35">
      <c r="B46" s="31" t="s">
        <v>837</v>
      </c>
      <c r="C46" s="32">
        <v>4</v>
      </c>
      <c r="D46" s="32"/>
      <c r="E46" s="32"/>
      <c r="F46" s="32">
        <v>168</v>
      </c>
      <c r="G46" s="32"/>
      <c r="H46" s="32">
        <v>0</v>
      </c>
      <c r="I46" s="32">
        <v>172</v>
      </c>
      <c r="J46"/>
      <c r="K46"/>
      <c r="L46"/>
      <c r="M46"/>
      <c r="N46"/>
    </row>
    <row r="47" spans="2:14" x14ac:dyDescent="0.35">
      <c r="B47" s="31" t="s">
        <v>805</v>
      </c>
      <c r="C47" s="32"/>
      <c r="D47" s="32">
        <v>28</v>
      </c>
      <c r="E47" s="32"/>
      <c r="F47" s="32">
        <v>329</v>
      </c>
      <c r="G47" s="32"/>
      <c r="H47" s="32"/>
      <c r="I47" s="32">
        <v>357</v>
      </c>
      <c r="J47"/>
      <c r="K47"/>
      <c r="L47"/>
      <c r="M47"/>
      <c r="N47"/>
    </row>
    <row r="48" spans="2:14" x14ac:dyDescent="0.35">
      <c r="B48" s="31" t="s">
        <v>849</v>
      </c>
      <c r="C48" s="32">
        <v>159</v>
      </c>
      <c r="D48" s="32">
        <v>475</v>
      </c>
      <c r="E48" s="32">
        <v>21</v>
      </c>
      <c r="F48" s="32">
        <v>957</v>
      </c>
      <c r="G48" s="32">
        <v>29</v>
      </c>
      <c r="H48" s="32">
        <v>0</v>
      </c>
      <c r="I48" s="32">
        <v>1641</v>
      </c>
      <c r="J48"/>
      <c r="K48"/>
      <c r="L48"/>
      <c r="M48"/>
      <c r="N48"/>
    </row>
    <row r="49" spans="2:14" x14ac:dyDescent="0.35">
      <c r="B49"/>
      <c r="C49"/>
      <c r="D49"/>
      <c r="E49"/>
      <c r="F49"/>
      <c r="G49"/>
      <c r="H49"/>
      <c r="I49"/>
      <c r="J49"/>
      <c r="K49"/>
      <c r="L49"/>
      <c r="M49"/>
      <c r="N49"/>
    </row>
    <row r="50" spans="2:14" x14ac:dyDescent="0.35">
      <c r="B50"/>
      <c r="C50"/>
      <c r="D50"/>
      <c r="E50"/>
      <c r="F50"/>
      <c r="G50"/>
    </row>
    <row r="51" spans="2:14" x14ac:dyDescent="0.35">
      <c r="B51"/>
      <c r="C51"/>
      <c r="D51"/>
      <c r="E51"/>
      <c r="F51"/>
      <c r="G51"/>
    </row>
    <row r="52" spans="2:14" x14ac:dyDescent="0.35">
      <c r="B52"/>
      <c r="C52"/>
      <c r="D52"/>
      <c r="E52"/>
      <c r="F52"/>
      <c r="G52"/>
    </row>
    <row r="53" spans="2:14" x14ac:dyDescent="0.35">
      <c r="B53"/>
      <c r="C53"/>
      <c r="D53"/>
      <c r="E53"/>
      <c r="F53"/>
      <c r="G53"/>
    </row>
    <row r="54" spans="2:14" x14ac:dyDescent="0.35">
      <c r="B54"/>
      <c r="C54"/>
      <c r="D54"/>
      <c r="E54"/>
      <c r="F54"/>
      <c r="G54"/>
    </row>
    <row r="55" spans="2:14" x14ac:dyDescent="0.35">
      <c r="B55"/>
      <c r="C55"/>
      <c r="D55"/>
      <c r="E55"/>
      <c r="F55"/>
      <c r="G55"/>
    </row>
    <row r="56" spans="2:14" x14ac:dyDescent="0.35">
      <c r="B56"/>
      <c r="C56"/>
      <c r="D56"/>
      <c r="E56"/>
      <c r="F56"/>
      <c r="G56"/>
    </row>
    <row r="57" spans="2:14" x14ac:dyDescent="0.35">
      <c r="B57"/>
      <c r="C57"/>
      <c r="D57"/>
      <c r="E57"/>
      <c r="F57"/>
      <c r="G57"/>
    </row>
    <row r="58" spans="2:14" x14ac:dyDescent="0.35">
      <c r="B58"/>
      <c r="C58"/>
      <c r="D58"/>
      <c r="E58"/>
      <c r="F58"/>
      <c r="G58"/>
    </row>
    <row r="59" spans="2:14" x14ac:dyDescent="0.35">
      <c r="B59"/>
      <c r="C59"/>
      <c r="D59"/>
      <c r="E59"/>
      <c r="F59"/>
      <c r="G59"/>
    </row>
    <row r="60" spans="2:14" x14ac:dyDescent="0.35">
      <c r="B60"/>
      <c r="C60"/>
      <c r="D60"/>
      <c r="E60"/>
      <c r="F60"/>
      <c r="G60"/>
    </row>
    <row r="61" spans="2:14" x14ac:dyDescent="0.35">
      <c r="B61"/>
      <c r="C61"/>
      <c r="D61"/>
      <c r="E61"/>
      <c r="F61"/>
      <c r="G61"/>
    </row>
    <row r="62" spans="2:14" x14ac:dyDescent="0.35">
      <c r="B62"/>
      <c r="C62"/>
      <c r="D62"/>
      <c r="E62"/>
      <c r="F62"/>
      <c r="G62"/>
    </row>
    <row r="63" spans="2:14" x14ac:dyDescent="0.35">
      <c r="B63"/>
      <c r="C63"/>
      <c r="D63"/>
      <c r="E63"/>
      <c r="F63"/>
      <c r="G63"/>
    </row>
    <row r="64" spans="2:14" x14ac:dyDescent="0.35">
      <c r="B64"/>
      <c r="C64"/>
      <c r="D64"/>
      <c r="E64"/>
      <c r="F64"/>
      <c r="G64"/>
    </row>
    <row r="65" spans="2:7" x14ac:dyDescent="0.35">
      <c r="B65"/>
      <c r="C65"/>
      <c r="D65"/>
      <c r="E65"/>
      <c r="F65"/>
      <c r="G65"/>
    </row>
    <row r="66" spans="2:7" x14ac:dyDescent="0.35">
      <c r="B66"/>
      <c r="C66"/>
      <c r="D66"/>
      <c r="E66"/>
      <c r="F66"/>
      <c r="G66"/>
    </row>
    <row r="67" spans="2:7" x14ac:dyDescent="0.35">
      <c r="B67"/>
      <c r="C67"/>
      <c r="D67"/>
      <c r="E67"/>
      <c r="F67"/>
      <c r="G67"/>
    </row>
    <row r="68" spans="2:7" x14ac:dyDescent="0.35">
      <c r="B68"/>
      <c r="C68"/>
      <c r="D68"/>
      <c r="E68"/>
      <c r="F68"/>
      <c r="G68"/>
    </row>
    <row r="69" spans="2:7" x14ac:dyDescent="0.35">
      <c r="B69"/>
      <c r="C69"/>
      <c r="D69"/>
      <c r="E69"/>
      <c r="F69"/>
      <c r="G69"/>
    </row>
    <row r="70" spans="2:7" x14ac:dyDescent="0.35">
      <c r="B70"/>
      <c r="C70"/>
      <c r="D70"/>
      <c r="E70"/>
      <c r="F70"/>
      <c r="G70"/>
    </row>
    <row r="71" spans="2:7" x14ac:dyDescent="0.35">
      <c r="B71"/>
      <c r="C71"/>
      <c r="D71"/>
      <c r="E71"/>
      <c r="F71"/>
      <c r="G71"/>
    </row>
    <row r="72" spans="2:7" x14ac:dyDescent="0.35">
      <c r="B72"/>
      <c r="C72"/>
      <c r="D72"/>
      <c r="E72"/>
      <c r="F72"/>
      <c r="G72"/>
    </row>
    <row r="73" spans="2:7" x14ac:dyDescent="0.35">
      <c r="B73"/>
      <c r="C73"/>
      <c r="D73"/>
      <c r="E73"/>
      <c r="F73"/>
      <c r="G73"/>
    </row>
    <row r="74" spans="2:7" x14ac:dyDescent="0.35">
      <c r="B74"/>
      <c r="C74"/>
      <c r="D74"/>
      <c r="E74"/>
      <c r="F74"/>
      <c r="G74"/>
    </row>
    <row r="75" spans="2:7" x14ac:dyDescent="0.35">
      <c r="B75"/>
      <c r="C75"/>
      <c r="D75"/>
      <c r="E75"/>
      <c r="F75"/>
      <c r="G75"/>
    </row>
    <row r="76" spans="2:7" x14ac:dyDescent="0.35">
      <c r="B76"/>
      <c r="C76"/>
      <c r="D76"/>
      <c r="E76"/>
      <c r="F76"/>
      <c r="G76"/>
    </row>
    <row r="77" spans="2:7" x14ac:dyDescent="0.35">
      <c r="B77"/>
      <c r="C77"/>
      <c r="D77"/>
      <c r="E77"/>
      <c r="F77"/>
      <c r="G77"/>
    </row>
    <row r="78" spans="2:7" x14ac:dyDescent="0.35">
      <c r="B78"/>
      <c r="C78"/>
      <c r="D78"/>
      <c r="E78"/>
      <c r="F78"/>
      <c r="G78"/>
    </row>
    <row r="79" spans="2:7" x14ac:dyDescent="0.35">
      <c r="B79"/>
      <c r="C79"/>
      <c r="D79"/>
      <c r="E79"/>
      <c r="F79"/>
      <c r="G79"/>
    </row>
    <row r="80" spans="2:7" x14ac:dyDescent="0.35">
      <c r="B80"/>
      <c r="C80"/>
      <c r="D80"/>
      <c r="E80"/>
      <c r="F80"/>
      <c r="G80"/>
    </row>
    <row r="81" spans="2:7" x14ac:dyDescent="0.35">
      <c r="B81"/>
      <c r="C81"/>
      <c r="D81"/>
      <c r="E81"/>
      <c r="F81"/>
      <c r="G81"/>
    </row>
    <row r="82" spans="2:7" x14ac:dyDescent="0.35">
      <c r="B82"/>
      <c r="C82"/>
      <c r="D82"/>
      <c r="E82"/>
      <c r="F82"/>
      <c r="G82"/>
    </row>
    <row r="83" spans="2:7" x14ac:dyDescent="0.35">
      <c r="B83"/>
      <c r="C83"/>
      <c r="D83"/>
      <c r="E83"/>
      <c r="F83"/>
      <c r="G83"/>
    </row>
    <row r="84" spans="2:7" x14ac:dyDescent="0.35">
      <c r="B84"/>
      <c r="C84"/>
      <c r="D84"/>
      <c r="E84"/>
      <c r="F84"/>
      <c r="G84"/>
    </row>
    <row r="85" spans="2:7" x14ac:dyDescent="0.35">
      <c r="B85"/>
      <c r="C85"/>
      <c r="D85"/>
      <c r="E85"/>
      <c r="F85"/>
      <c r="G85"/>
    </row>
    <row r="86" spans="2:7" x14ac:dyDescent="0.35">
      <c r="B86"/>
      <c r="C86"/>
      <c r="D86"/>
      <c r="E86"/>
      <c r="F86"/>
      <c r="G86"/>
    </row>
    <row r="87" spans="2:7" x14ac:dyDescent="0.35">
      <c r="B87"/>
      <c r="C87"/>
      <c r="D87"/>
      <c r="E87"/>
      <c r="F87"/>
      <c r="G87"/>
    </row>
  </sheetData>
  <mergeCells count="4">
    <mergeCell ref="A2:B2"/>
    <mergeCell ref="A7:C7"/>
    <mergeCell ref="A15:C15"/>
    <mergeCell ref="A25:C25"/>
  </mergeCells>
  <pageMargins left="0.7" right="0.7" top="0.75" bottom="0.75" header="0.3" footer="0.3"/>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32"/>
  <sheetViews>
    <sheetView topLeftCell="B123" zoomScale="70" zoomScaleNormal="70" workbookViewId="0">
      <selection activeCell="F21" sqref="F21"/>
    </sheetView>
  </sheetViews>
  <sheetFormatPr baseColWidth="10" defaultRowHeight="14.5" x14ac:dyDescent="0.35"/>
  <cols>
    <col min="1" max="1" width="4.7265625" customWidth="1"/>
    <col min="2" max="2" width="10.453125" style="13" customWidth="1"/>
    <col min="3" max="3" width="9" style="13" customWidth="1"/>
    <col min="4" max="4" width="29.54296875" style="13" customWidth="1"/>
    <col min="5" max="5" width="17.54296875" style="13" customWidth="1"/>
    <col min="6" max="6" width="30.7265625" style="13" customWidth="1"/>
    <col min="7" max="7" width="51.453125" style="13" customWidth="1"/>
    <col min="8" max="8" width="32.453125" style="13" customWidth="1"/>
    <col min="9" max="9" width="39" style="13" customWidth="1"/>
    <col min="10" max="10" width="37.26953125" style="12" customWidth="1"/>
    <col min="11" max="11" width="21.1796875" style="13" customWidth="1"/>
    <col min="12" max="12" width="43.7265625" style="13" customWidth="1"/>
    <col min="13" max="13" width="18.1796875" style="40" customWidth="1"/>
    <col min="14" max="14" width="14.7265625" style="13" customWidth="1"/>
    <col min="15" max="15" width="15.7265625" style="14" customWidth="1"/>
    <col min="16" max="16" width="50.1796875" style="13" customWidth="1"/>
  </cols>
  <sheetData>
    <row r="2" spans="2:16" s="29" customFormat="1" ht="29" x14ac:dyDescent="0.35">
      <c r="B2" s="17" t="s">
        <v>91</v>
      </c>
      <c r="C2" s="18" t="s">
        <v>92</v>
      </c>
      <c r="D2" s="18" t="s">
        <v>93</v>
      </c>
      <c r="E2" s="18" t="s">
        <v>94</v>
      </c>
      <c r="F2" s="18" t="s">
        <v>991</v>
      </c>
      <c r="G2" s="18" t="s">
        <v>95</v>
      </c>
      <c r="H2" s="18" t="s">
        <v>838</v>
      </c>
      <c r="I2" s="18" t="s">
        <v>96</v>
      </c>
      <c r="J2" s="18" t="s">
        <v>97</v>
      </c>
      <c r="K2" s="18" t="s">
        <v>839</v>
      </c>
      <c r="L2" s="18" t="s">
        <v>98</v>
      </c>
      <c r="M2" s="34" t="s">
        <v>988</v>
      </c>
      <c r="N2" s="18" t="s">
        <v>987</v>
      </c>
      <c r="O2" s="19" t="s">
        <v>840</v>
      </c>
      <c r="P2" s="20" t="s">
        <v>99</v>
      </c>
    </row>
    <row r="3" spans="2:16" ht="24" x14ac:dyDescent="0.35">
      <c r="B3" s="21" t="s">
        <v>835</v>
      </c>
      <c r="C3" s="21">
        <v>2018</v>
      </c>
      <c r="D3" s="21" t="s">
        <v>844</v>
      </c>
      <c r="E3" s="22">
        <v>1</v>
      </c>
      <c r="F3" s="21" t="s">
        <v>831</v>
      </c>
      <c r="G3" s="21" t="s">
        <v>320</v>
      </c>
      <c r="H3" s="21"/>
      <c r="I3" s="21" t="s">
        <v>316</v>
      </c>
      <c r="J3" s="21" t="s">
        <v>321</v>
      </c>
      <c r="K3" s="21" t="s">
        <v>688</v>
      </c>
      <c r="L3" s="21" t="s">
        <v>322</v>
      </c>
      <c r="M3" s="35">
        <v>61</v>
      </c>
      <c r="N3" s="21">
        <v>0</v>
      </c>
      <c r="O3" s="27">
        <f t="shared" ref="O3:O66" si="0">IF(M3&lt;&gt;0,N3/M3)</f>
        <v>0</v>
      </c>
      <c r="P3" s="21" t="s">
        <v>323</v>
      </c>
    </row>
    <row r="4" spans="2:16" ht="24" x14ac:dyDescent="0.35">
      <c r="B4" s="21" t="s">
        <v>835</v>
      </c>
      <c r="C4" s="21">
        <v>2017</v>
      </c>
      <c r="D4" s="22" t="s">
        <v>851</v>
      </c>
      <c r="E4" s="21">
        <v>1</v>
      </c>
      <c r="F4" s="21" t="s">
        <v>831</v>
      </c>
      <c r="G4" s="21" t="s">
        <v>131</v>
      </c>
      <c r="H4" s="21" t="s">
        <v>120</v>
      </c>
      <c r="I4" s="21"/>
      <c r="J4" s="21" t="s">
        <v>132</v>
      </c>
      <c r="K4" s="21" t="s">
        <v>688</v>
      </c>
      <c r="L4" s="21" t="s">
        <v>133</v>
      </c>
      <c r="M4" s="35">
        <v>61</v>
      </c>
      <c r="N4" s="21">
        <v>10</v>
      </c>
      <c r="O4" s="27">
        <f t="shared" si="0"/>
        <v>0.16393442622950818</v>
      </c>
      <c r="P4" s="21" t="s">
        <v>122</v>
      </c>
    </row>
    <row r="5" spans="2:16" x14ac:dyDescent="0.35">
      <c r="B5" s="21" t="s">
        <v>835</v>
      </c>
      <c r="C5" s="21">
        <v>2018</v>
      </c>
      <c r="D5" s="21" t="s">
        <v>841</v>
      </c>
      <c r="E5" s="21">
        <v>1</v>
      </c>
      <c r="F5" s="21" t="s">
        <v>831</v>
      </c>
      <c r="G5" s="21" t="s">
        <v>561</v>
      </c>
      <c r="H5" s="21"/>
      <c r="I5" s="21"/>
      <c r="J5" s="21" t="s">
        <v>557</v>
      </c>
      <c r="K5" s="21" t="s">
        <v>103</v>
      </c>
      <c r="L5" s="21" t="s">
        <v>558</v>
      </c>
      <c r="M5" s="35">
        <v>9</v>
      </c>
      <c r="N5" s="21">
        <v>0</v>
      </c>
      <c r="O5" s="27">
        <f t="shared" si="0"/>
        <v>0</v>
      </c>
      <c r="P5" s="21"/>
    </row>
    <row r="6" spans="2:16" x14ac:dyDescent="0.35">
      <c r="B6" s="21" t="s">
        <v>835</v>
      </c>
      <c r="C6" s="21">
        <v>2017</v>
      </c>
      <c r="D6" s="21" t="s">
        <v>841</v>
      </c>
      <c r="E6" s="21">
        <v>1</v>
      </c>
      <c r="F6" s="21" t="s">
        <v>831</v>
      </c>
      <c r="G6" s="22" t="s">
        <v>175</v>
      </c>
      <c r="H6" s="22" t="s">
        <v>120</v>
      </c>
      <c r="I6" s="21"/>
      <c r="J6" s="22" t="s">
        <v>176</v>
      </c>
      <c r="K6" s="21" t="s">
        <v>103</v>
      </c>
      <c r="L6" s="22" t="s">
        <v>177</v>
      </c>
      <c r="M6" s="36">
        <v>13</v>
      </c>
      <c r="N6" s="22">
        <v>0</v>
      </c>
      <c r="O6" s="27">
        <f t="shared" si="0"/>
        <v>0</v>
      </c>
      <c r="P6" s="22"/>
    </row>
    <row r="7" spans="2:16" x14ac:dyDescent="0.35">
      <c r="B7" s="21" t="s">
        <v>835</v>
      </c>
      <c r="C7" s="21">
        <v>2017</v>
      </c>
      <c r="D7" s="21" t="s">
        <v>841</v>
      </c>
      <c r="E7" s="21">
        <v>1</v>
      </c>
      <c r="F7" s="21" t="s">
        <v>831</v>
      </c>
      <c r="G7" s="22" t="s">
        <v>178</v>
      </c>
      <c r="H7" s="22" t="s">
        <v>120</v>
      </c>
      <c r="I7" s="21"/>
      <c r="J7" s="22" t="s">
        <v>176</v>
      </c>
      <c r="K7" s="21" t="s">
        <v>103</v>
      </c>
      <c r="L7" s="22" t="s">
        <v>177</v>
      </c>
      <c r="M7" s="36">
        <v>8</v>
      </c>
      <c r="N7" s="22">
        <v>0</v>
      </c>
      <c r="O7" s="27">
        <f t="shared" si="0"/>
        <v>0</v>
      </c>
      <c r="P7" s="22"/>
    </row>
    <row r="8" spans="2:16" x14ac:dyDescent="0.35">
      <c r="B8" s="21" t="s">
        <v>835</v>
      </c>
      <c r="C8" s="21">
        <v>2017</v>
      </c>
      <c r="D8" s="21" t="s">
        <v>841</v>
      </c>
      <c r="E8" s="21">
        <v>1</v>
      </c>
      <c r="F8" s="21" t="s">
        <v>831</v>
      </c>
      <c r="G8" s="22" t="s">
        <v>179</v>
      </c>
      <c r="H8" s="22" t="s">
        <v>120</v>
      </c>
      <c r="I8" s="21"/>
      <c r="J8" s="22" t="s">
        <v>176</v>
      </c>
      <c r="K8" s="21" t="s">
        <v>103</v>
      </c>
      <c r="L8" s="22" t="s">
        <v>177</v>
      </c>
      <c r="M8" s="36">
        <v>10</v>
      </c>
      <c r="N8" s="22">
        <v>0</v>
      </c>
      <c r="O8" s="27">
        <f t="shared" si="0"/>
        <v>0</v>
      </c>
      <c r="P8" s="22"/>
    </row>
    <row r="9" spans="2:16" x14ac:dyDescent="0.35">
      <c r="B9" s="21" t="s">
        <v>835</v>
      </c>
      <c r="C9" s="21">
        <v>2017</v>
      </c>
      <c r="D9" s="21" t="s">
        <v>841</v>
      </c>
      <c r="E9" s="21">
        <v>1</v>
      </c>
      <c r="F9" s="21" t="s">
        <v>831</v>
      </c>
      <c r="G9" s="22" t="s">
        <v>180</v>
      </c>
      <c r="H9" s="22" t="s">
        <v>120</v>
      </c>
      <c r="I9" s="21"/>
      <c r="J9" s="22" t="s">
        <v>176</v>
      </c>
      <c r="K9" s="21" t="s">
        <v>103</v>
      </c>
      <c r="L9" s="22" t="s">
        <v>177</v>
      </c>
      <c r="M9" s="36">
        <v>16</v>
      </c>
      <c r="N9" s="22">
        <v>0</v>
      </c>
      <c r="O9" s="27">
        <f t="shared" si="0"/>
        <v>0</v>
      </c>
      <c r="P9" s="22"/>
    </row>
    <row r="10" spans="2:16" ht="24" x14ac:dyDescent="0.35">
      <c r="B10" s="21" t="s">
        <v>835</v>
      </c>
      <c r="C10" s="21">
        <v>2018</v>
      </c>
      <c r="D10" s="21" t="s">
        <v>841</v>
      </c>
      <c r="E10" s="21">
        <v>1</v>
      </c>
      <c r="F10" s="21" t="s">
        <v>831</v>
      </c>
      <c r="G10" s="22" t="s">
        <v>543</v>
      </c>
      <c r="H10" s="21" t="s">
        <v>69</v>
      </c>
      <c r="I10" s="21"/>
      <c r="J10" s="21" t="s">
        <v>544</v>
      </c>
      <c r="K10" s="21" t="s">
        <v>103</v>
      </c>
      <c r="L10" s="21" t="s">
        <v>545</v>
      </c>
      <c r="M10" s="35">
        <v>28</v>
      </c>
      <c r="N10" s="21">
        <v>6</v>
      </c>
      <c r="O10" s="27">
        <f t="shared" si="0"/>
        <v>0.21428571428571427</v>
      </c>
      <c r="P10" s="21" t="s">
        <v>546</v>
      </c>
    </row>
    <row r="11" spans="2:16" ht="36" x14ac:dyDescent="0.35">
      <c r="B11" s="21" t="s">
        <v>835</v>
      </c>
      <c r="C11" s="21">
        <v>2018</v>
      </c>
      <c r="D11" s="21" t="s">
        <v>841</v>
      </c>
      <c r="E11" s="21">
        <v>1</v>
      </c>
      <c r="F11" s="21" t="s">
        <v>831</v>
      </c>
      <c r="G11" s="22" t="s">
        <v>547</v>
      </c>
      <c r="H11" s="21" t="s">
        <v>69</v>
      </c>
      <c r="I11" s="21"/>
      <c r="J11" s="21" t="s">
        <v>548</v>
      </c>
      <c r="K11" s="21" t="s">
        <v>103</v>
      </c>
      <c r="L11" s="21" t="s">
        <v>549</v>
      </c>
      <c r="M11" s="35">
        <v>34</v>
      </c>
      <c r="N11" s="21">
        <v>21</v>
      </c>
      <c r="O11" s="27">
        <f t="shared" si="0"/>
        <v>0.61764705882352944</v>
      </c>
      <c r="P11" s="21" t="s">
        <v>546</v>
      </c>
    </row>
    <row r="12" spans="2:16" x14ac:dyDescent="0.35">
      <c r="B12" s="21" t="s">
        <v>835</v>
      </c>
      <c r="C12" s="21">
        <v>2018</v>
      </c>
      <c r="D12" s="21" t="s">
        <v>841</v>
      </c>
      <c r="E12" s="21">
        <v>1</v>
      </c>
      <c r="F12" s="21" t="s">
        <v>831</v>
      </c>
      <c r="G12" s="21" t="s">
        <v>560</v>
      </c>
      <c r="H12" s="21"/>
      <c r="I12" s="21"/>
      <c r="J12" s="21" t="s">
        <v>557</v>
      </c>
      <c r="K12" s="21" t="s">
        <v>103</v>
      </c>
      <c r="L12" s="21" t="s">
        <v>558</v>
      </c>
      <c r="M12" s="35">
        <v>10</v>
      </c>
      <c r="N12" s="21"/>
      <c r="O12" s="27">
        <f t="shared" si="0"/>
        <v>0</v>
      </c>
      <c r="P12" s="21"/>
    </row>
    <row r="13" spans="2:16" x14ac:dyDescent="0.35">
      <c r="B13" s="21" t="s">
        <v>835</v>
      </c>
      <c r="C13" s="21">
        <v>2018</v>
      </c>
      <c r="D13" s="21" t="s">
        <v>841</v>
      </c>
      <c r="E13" s="21">
        <v>1</v>
      </c>
      <c r="F13" s="21" t="s">
        <v>831</v>
      </c>
      <c r="G13" s="21" t="s">
        <v>562</v>
      </c>
      <c r="H13" s="21"/>
      <c r="I13" s="21"/>
      <c r="J13" s="21" t="s">
        <v>557</v>
      </c>
      <c r="K13" s="21" t="s">
        <v>103</v>
      </c>
      <c r="L13" s="21" t="s">
        <v>558</v>
      </c>
      <c r="M13" s="35">
        <v>17</v>
      </c>
      <c r="N13" s="21">
        <v>0</v>
      </c>
      <c r="O13" s="27">
        <f t="shared" si="0"/>
        <v>0</v>
      </c>
      <c r="P13" s="21"/>
    </row>
    <row r="14" spans="2:16" x14ac:dyDescent="0.35">
      <c r="B14" s="21" t="s">
        <v>835</v>
      </c>
      <c r="C14" s="21">
        <v>2018</v>
      </c>
      <c r="D14" s="21" t="s">
        <v>841</v>
      </c>
      <c r="E14" s="21">
        <v>1</v>
      </c>
      <c r="F14" s="21" t="s">
        <v>831</v>
      </c>
      <c r="G14" s="21" t="s">
        <v>563</v>
      </c>
      <c r="H14" s="21"/>
      <c r="I14" s="21"/>
      <c r="J14" s="21" t="s">
        <v>557</v>
      </c>
      <c r="K14" s="21" t="s">
        <v>103</v>
      </c>
      <c r="L14" s="21" t="s">
        <v>558</v>
      </c>
      <c r="M14" s="35">
        <v>11</v>
      </c>
      <c r="N14" s="21"/>
      <c r="O14" s="27">
        <f t="shared" si="0"/>
        <v>0</v>
      </c>
      <c r="P14" s="21"/>
    </row>
    <row r="15" spans="2:16" x14ac:dyDescent="0.35">
      <c r="B15" s="21" t="s">
        <v>835</v>
      </c>
      <c r="C15" s="21">
        <v>2019</v>
      </c>
      <c r="D15" s="21" t="s">
        <v>844</v>
      </c>
      <c r="E15" s="21">
        <v>1</v>
      </c>
      <c r="F15" s="21" t="s">
        <v>831</v>
      </c>
      <c r="G15" s="21" t="s">
        <v>648</v>
      </c>
      <c r="H15" s="21"/>
      <c r="I15" s="21" t="s">
        <v>87</v>
      </c>
      <c r="J15" s="21" t="s">
        <v>649</v>
      </c>
      <c r="K15" s="21" t="s">
        <v>103</v>
      </c>
      <c r="L15" s="21" t="s">
        <v>650</v>
      </c>
      <c r="M15" s="35">
        <v>39</v>
      </c>
      <c r="N15" s="21">
        <v>3</v>
      </c>
      <c r="O15" s="27">
        <f t="shared" si="0"/>
        <v>7.6923076923076927E-2</v>
      </c>
      <c r="P15" s="21" t="s">
        <v>651</v>
      </c>
    </row>
    <row r="16" spans="2:16" ht="24" x14ac:dyDescent="0.35">
      <c r="B16" s="21" t="s">
        <v>835</v>
      </c>
      <c r="C16" s="21">
        <v>2018</v>
      </c>
      <c r="D16" s="21" t="s">
        <v>844</v>
      </c>
      <c r="E16" s="22">
        <v>1</v>
      </c>
      <c r="F16" s="21" t="s">
        <v>831</v>
      </c>
      <c r="G16" s="21" t="s">
        <v>246</v>
      </c>
      <c r="H16" s="21"/>
      <c r="I16" s="21" t="s">
        <v>219</v>
      </c>
      <c r="J16" s="21" t="s">
        <v>247</v>
      </c>
      <c r="K16" s="21" t="s">
        <v>103</v>
      </c>
      <c r="L16" s="21" t="s">
        <v>248</v>
      </c>
      <c r="M16" s="35">
        <v>24</v>
      </c>
      <c r="N16" s="21">
        <v>0</v>
      </c>
      <c r="O16" s="27">
        <f t="shared" si="0"/>
        <v>0</v>
      </c>
      <c r="P16" s="21" t="s">
        <v>249</v>
      </c>
    </row>
    <row r="17" spans="2:16" ht="24" x14ac:dyDescent="0.35">
      <c r="B17" s="21" t="s">
        <v>835</v>
      </c>
      <c r="C17" s="21">
        <v>2019</v>
      </c>
      <c r="D17" s="21" t="s">
        <v>844</v>
      </c>
      <c r="E17" s="21">
        <v>1</v>
      </c>
      <c r="F17" s="21" t="s">
        <v>831</v>
      </c>
      <c r="G17" s="21" t="s">
        <v>320</v>
      </c>
      <c r="H17" s="21"/>
      <c r="I17" s="21" t="s">
        <v>316</v>
      </c>
      <c r="J17" s="21" t="s">
        <v>654</v>
      </c>
      <c r="K17" s="21" t="s">
        <v>103</v>
      </c>
      <c r="L17" s="21" t="s">
        <v>655</v>
      </c>
      <c r="M17" s="35">
        <v>40</v>
      </c>
      <c r="N17" s="21">
        <v>1</v>
      </c>
      <c r="O17" s="27">
        <f t="shared" si="0"/>
        <v>2.5000000000000001E-2</v>
      </c>
      <c r="P17" s="21" t="s">
        <v>656</v>
      </c>
    </row>
    <row r="18" spans="2:16" x14ac:dyDescent="0.35">
      <c r="B18" s="21" t="s">
        <v>835</v>
      </c>
      <c r="C18" s="25">
        <v>2018</v>
      </c>
      <c r="D18" s="21" t="s">
        <v>100</v>
      </c>
      <c r="E18" s="25">
        <v>1</v>
      </c>
      <c r="F18" s="21" t="s">
        <v>831</v>
      </c>
      <c r="G18" s="21" t="s">
        <v>505</v>
      </c>
      <c r="H18" s="21"/>
      <c r="I18" s="21" t="s">
        <v>87</v>
      </c>
      <c r="J18" s="21" t="s">
        <v>502</v>
      </c>
      <c r="K18" s="21" t="s">
        <v>103</v>
      </c>
      <c r="L18" s="21" t="s">
        <v>501</v>
      </c>
      <c r="M18" s="35">
        <v>20</v>
      </c>
      <c r="N18" s="21">
        <v>0</v>
      </c>
      <c r="O18" s="27">
        <f t="shared" si="0"/>
        <v>0</v>
      </c>
      <c r="P18" s="21"/>
    </row>
    <row r="19" spans="2:16" x14ac:dyDescent="0.35">
      <c r="B19" s="21" t="s">
        <v>835</v>
      </c>
      <c r="C19" s="25">
        <v>2018</v>
      </c>
      <c r="D19" s="21" t="s">
        <v>100</v>
      </c>
      <c r="E19" s="25">
        <v>1</v>
      </c>
      <c r="F19" s="21" t="s">
        <v>831</v>
      </c>
      <c r="G19" s="21" t="s">
        <v>504</v>
      </c>
      <c r="H19" s="21"/>
      <c r="I19" s="21" t="s">
        <v>87</v>
      </c>
      <c r="J19" s="21" t="s">
        <v>502</v>
      </c>
      <c r="K19" s="21" t="s">
        <v>103</v>
      </c>
      <c r="L19" s="21" t="s">
        <v>501</v>
      </c>
      <c r="M19" s="35">
        <v>20</v>
      </c>
      <c r="N19" s="21">
        <v>0</v>
      </c>
      <c r="O19" s="27">
        <f t="shared" si="0"/>
        <v>0</v>
      </c>
      <c r="P19" s="21"/>
    </row>
    <row r="20" spans="2:16" x14ac:dyDescent="0.35">
      <c r="B20" s="21" t="s">
        <v>835</v>
      </c>
      <c r="C20" s="25">
        <v>2018</v>
      </c>
      <c r="D20" s="21" t="s">
        <v>100</v>
      </c>
      <c r="E20" s="25">
        <v>1</v>
      </c>
      <c r="F20" s="21" t="s">
        <v>831</v>
      </c>
      <c r="G20" s="21" t="s">
        <v>503</v>
      </c>
      <c r="H20" s="21"/>
      <c r="I20" s="21" t="s">
        <v>87</v>
      </c>
      <c r="J20" s="21" t="s">
        <v>502</v>
      </c>
      <c r="K20" s="21" t="s">
        <v>103</v>
      </c>
      <c r="L20" s="21" t="s">
        <v>501</v>
      </c>
      <c r="M20" s="35">
        <v>19</v>
      </c>
      <c r="N20" s="21">
        <v>0</v>
      </c>
      <c r="O20" s="27">
        <f t="shared" si="0"/>
        <v>0</v>
      </c>
      <c r="P20" s="21"/>
    </row>
    <row r="21" spans="2:16" ht="24" x14ac:dyDescent="0.35">
      <c r="B21" s="21" t="s">
        <v>835</v>
      </c>
      <c r="C21" s="21">
        <v>2017</v>
      </c>
      <c r="D21" s="21" t="s">
        <v>842</v>
      </c>
      <c r="E21" s="21">
        <v>1</v>
      </c>
      <c r="F21" s="21" t="s">
        <v>831</v>
      </c>
      <c r="G21" s="21" t="s">
        <v>168</v>
      </c>
      <c r="H21" s="21" t="s">
        <v>164</v>
      </c>
      <c r="I21" s="21"/>
      <c r="J21" s="21" t="s">
        <v>169</v>
      </c>
      <c r="K21" s="21" t="s">
        <v>103</v>
      </c>
      <c r="L21" s="21" t="s">
        <v>170</v>
      </c>
      <c r="M21" s="35">
        <v>46</v>
      </c>
      <c r="N21" s="21">
        <v>0</v>
      </c>
      <c r="O21" s="27">
        <f t="shared" si="0"/>
        <v>0</v>
      </c>
      <c r="P21" s="21" t="s">
        <v>122</v>
      </c>
    </row>
    <row r="22" spans="2:16" x14ac:dyDescent="0.35">
      <c r="B22" s="21" t="s">
        <v>835</v>
      </c>
      <c r="C22" s="21">
        <v>2017</v>
      </c>
      <c r="D22" s="22" t="s">
        <v>851</v>
      </c>
      <c r="E22" s="21">
        <v>1</v>
      </c>
      <c r="F22" s="21" t="s">
        <v>831</v>
      </c>
      <c r="G22" s="21" t="s">
        <v>123</v>
      </c>
      <c r="H22" s="21"/>
      <c r="I22" s="21"/>
      <c r="J22" s="21" t="s">
        <v>124</v>
      </c>
      <c r="K22" s="21" t="s">
        <v>103</v>
      </c>
      <c r="L22" s="21" t="s">
        <v>125</v>
      </c>
      <c r="M22" s="35">
        <v>86</v>
      </c>
      <c r="N22" s="21"/>
      <c r="O22" s="27">
        <f t="shared" si="0"/>
        <v>0</v>
      </c>
      <c r="P22" s="21"/>
    </row>
    <row r="23" spans="2:16" ht="24" x14ac:dyDescent="0.35">
      <c r="B23" s="21" t="s">
        <v>835</v>
      </c>
      <c r="C23" s="21">
        <v>2017</v>
      </c>
      <c r="D23" s="22" t="s">
        <v>851</v>
      </c>
      <c r="E23" s="21">
        <v>1</v>
      </c>
      <c r="F23" s="21" t="s">
        <v>831</v>
      </c>
      <c r="G23" s="21" t="s">
        <v>126</v>
      </c>
      <c r="H23" s="21" t="s">
        <v>127</v>
      </c>
      <c r="I23" s="21"/>
      <c r="J23" s="21" t="s">
        <v>128</v>
      </c>
      <c r="K23" s="21" t="s">
        <v>103</v>
      </c>
      <c r="L23" s="21" t="s">
        <v>129</v>
      </c>
      <c r="M23" s="35">
        <v>21</v>
      </c>
      <c r="N23" s="21">
        <v>0</v>
      </c>
      <c r="O23" s="27">
        <f t="shared" si="0"/>
        <v>0</v>
      </c>
      <c r="P23" s="21" t="s">
        <v>130</v>
      </c>
    </row>
    <row r="24" spans="2:16" x14ac:dyDescent="0.35">
      <c r="B24" s="21" t="s">
        <v>836</v>
      </c>
      <c r="C24" s="21">
        <v>2017</v>
      </c>
      <c r="D24" s="21" t="s">
        <v>841</v>
      </c>
      <c r="E24" s="21">
        <v>1</v>
      </c>
      <c r="F24" s="21" t="s">
        <v>831</v>
      </c>
      <c r="G24" s="21" t="s">
        <v>209</v>
      </c>
      <c r="H24" s="21"/>
      <c r="I24" s="21"/>
      <c r="J24" s="21" t="s">
        <v>210</v>
      </c>
      <c r="K24" s="21" t="s">
        <v>103</v>
      </c>
      <c r="L24" s="21" t="s">
        <v>211</v>
      </c>
      <c r="M24" s="35">
        <v>14</v>
      </c>
      <c r="N24" s="21"/>
      <c r="O24" s="27">
        <f t="shared" si="0"/>
        <v>0</v>
      </c>
      <c r="P24" s="21"/>
    </row>
    <row r="25" spans="2:16" x14ac:dyDescent="0.35">
      <c r="B25" s="21" t="s">
        <v>836</v>
      </c>
      <c r="C25" s="21">
        <v>2017</v>
      </c>
      <c r="D25" s="21" t="s">
        <v>100</v>
      </c>
      <c r="E25" s="21">
        <v>1</v>
      </c>
      <c r="F25" s="21" t="s">
        <v>831</v>
      </c>
      <c r="G25" s="21" t="s">
        <v>54</v>
      </c>
      <c r="H25" s="21"/>
      <c r="I25" s="21"/>
      <c r="J25" s="21" t="s">
        <v>55</v>
      </c>
      <c r="K25" s="21" t="s">
        <v>103</v>
      </c>
      <c r="L25" s="21" t="s">
        <v>56</v>
      </c>
      <c r="M25" s="35">
        <v>2</v>
      </c>
      <c r="N25" s="21"/>
      <c r="O25" s="27">
        <f t="shared" si="0"/>
        <v>0</v>
      </c>
      <c r="P25" s="21"/>
    </row>
    <row r="26" spans="2:16" x14ac:dyDescent="0.35">
      <c r="B26" s="21" t="s">
        <v>836</v>
      </c>
      <c r="C26" s="21">
        <v>2017</v>
      </c>
      <c r="D26" s="21" t="s">
        <v>100</v>
      </c>
      <c r="E26" s="21">
        <v>1</v>
      </c>
      <c r="F26" s="21" t="s">
        <v>831</v>
      </c>
      <c r="G26" s="21" t="s">
        <v>57</v>
      </c>
      <c r="H26" s="21" t="s">
        <v>20</v>
      </c>
      <c r="I26" s="21"/>
      <c r="J26" s="21" t="s">
        <v>55</v>
      </c>
      <c r="K26" s="21" t="s">
        <v>103</v>
      </c>
      <c r="L26" s="21" t="s">
        <v>56</v>
      </c>
      <c r="M26" s="35">
        <v>1</v>
      </c>
      <c r="N26" s="21"/>
      <c r="O26" s="27">
        <f t="shared" si="0"/>
        <v>0</v>
      </c>
      <c r="P26" s="21" t="s">
        <v>58</v>
      </c>
    </row>
    <row r="27" spans="2:16" ht="24" x14ac:dyDescent="0.35">
      <c r="B27" s="21" t="s">
        <v>836</v>
      </c>
      <c r="C27" s="21">
        <v>2017</v>
      </c>
      <c r="D27" s="22" t="s">
        <v>851</v>
      </c>
      <c r="E27" s="21">
        <v>1</v>
      </c>
      <c r="F27" s="21" t="s">
        <v>831</v>
      </c>
      <c r="G27" s="21" t="s">
        <v>188</v>
      </c>
      <c r="H27" s="21"/>
      <c r="I27" s="21"/>
      <c r="J27" s="21" t="s">
        <v>189</v>
      </c>
      <c r="K27" s="21" t="s">
        <v>103</v>
      </c>
      <c r="L27" s="21" t="s">
        <v>190</v>
      </c>
      <c r="M27" s="35">
        <v>20</v>
      </c>
      <c r="N27" s="21"/>
      <c r="O27" s="27">
        <f t="shared" si="0"/>
        <v>0</v>
      </c>
      <c r="P27" s="21" t="s">
        <v>191</v>
      </c>
    </row>
    <row r="28" spans="2:16" x14ac:dyDescent="0.35">
      <c r="B28" s="21" t="s">
        <v>837</v>
      </c>
      <c r="C28" s="21">
        <v>2019</v>
      </c>
      <c r="D28" s="21" t="s">
        <v>844</v>
      </c>
      <c r="E28" s="21">
        <v>1</v>
      </c>
      <c r="F28" s="21" t="s">
        <v>831</v>
      </c>
      <c r="G28" s="21" t="s">
        <v>730</v>
      </c>
      <c r="H28" s="21"/>
      <c r="I28" s="21" t="s">
        <v>87</v>
      </c>
      <c r="J28" s="21" t="s">
        <v>731</v>
      </c>
      <c r="K28" s="21" t="s">
        <v>103</v>
      </c>
      <c r="L28" s="21" t="s">
        <v>732</v>
      </c>
      <c r="M28" s="35">
        <v>19</v>
      </c>
      <c r="N28" s="21">
        <v>1</v>
      </c>
      <c r="O28" s="27">
        <f t="shared" si="0"/>
        <v>5.2631578947368418E-2</v>
      </c>
      <c r="P28" s="21" t="s">
        <v>733</v>
      </c>
    </row>
    <row r="29" spans="2:16" x14ac:dyDescent="0.35">
      <c r="B29" s="21" t="s">
        <v>837</v>
      </c>
      <c r="C29" s="21">
        <v>2018</v>
      </c>
      <c r="D29" s="21" t="s">
        <v>844</v>
      </c>
      <c r="E29" s="22">
        <v>1</v>
      </c>
      <c r="F29" s="21" t="s">
        <v>831</v>
      </c>
      <c r="G29" s="21" t="s">
        <v>349</v>
      </c>
      <c r="H29" s="21"/>
      <c r="I29" s="21" t="s">
        <v>219</v>
      </c>
      <c r="J29" s="21" t="s">
        <v>350</v>
      </c>
      <c r="K29" s="21" t="s">
        <v>103</v>
      </c>
      <c r="L29" s="21" t="s">
        <v>351</v>
      </c>
      <c r="M29" s="35">
        <v>35</v>
      </c>
      <c r="N29" s="21"/>
      <c r="O29" s="27">
        <f t="shared" si="0"/>
        <v>0</v>
      </c>
      <c r="P29" s="21"/>
    </row>
    <row r="30" spans="2:16" x14ac:dyDescent="0.35">
      <c r="B30" s="21" t="s">
        <v>837</v>
      </c>
      <c r="C30" s="21">
        <v>2019</v>
      </c>
      <c r="D30" s="21" t="s">
        <v>844</v>
      </c>
      <c r="E30" s="21">
        <v>1</v>
      </c>
      <c r="F30" s="21" t="s">
        <v>831</v>
      </c>
      <c r="G30" s="21" t="s">
        <v>349</v>
      </c>
      <c r="H30" s="21"/>
      <c r="I30" s="21" t="s">
        <v>87</v>
      </c>
      <c r="J30" s="21" t="s">
        <v>350</v>
      </c>
      <c r="K30" s="21" t="s">
        <v>103</v>
      </c>
      <c r="L30" s="21" t="s">
        <v>711</v>
      </c>
      <c r="M30" s="35">
        <v>37</v>
      </c>
      <c r="N30" s="21">
        <v>2</v>
      </c>
      <c r="O30" s="27">
        <f t="shared" si="0"/>
        <v>5.4054054054054057E-2</v>
      </c>
      <c r="P30" s="21" t="s">
        <v>712</v>
      </c>
    </row>
    <row r="31" spans="2:16" ht="24" x14ac:dyDescent="0.35">
      <c r="B31" s="21" t="s">
        <v>837</v>
      </c>
      <c r="C31" s="25">
        <v>2018</v>
      </c>
      <c r="D31" s="21" t="s">
        <v>100</v>
      </c>
      <c r="E31" s="25">
        <v>1</v>
      </c>
      <c r="F31" s="21" t="s">
        <v>831</v>
      </c>
      <c r="G31" s="21" t="s">
        <v>468</v>
      </c>
      <c r="H31" s="21"/>
      <c r="I31" s="21" t="s">
        <v>219</v>
      </c>
      <c r="J31" s="21" t="s">
        <v>467</v>
      </c>
      <c r="K31" s="21" t="s">
        <v>103</v>
      </c>
      <c r="L31" s="21" t="s">
        <v>466</v>
      </c>
      <c r="M31" s="35">
        <v>4</v>
      </c>
      <c r="N31" s="21">
        <v>0</v>
      </c>
      <c r="O31" s="27">
        <f t="shared" si="0"/>
        <v>0</v>
      </c>
      <c r="P31" s="21" t="s">
        <v>462</v>
      </c>
    </row>
    <row r="32" spans="2:16" ht="24" x14ac:dyDescent="0.35">
      <c r="B32" s="21" t="s">
        <v>805</v>
      </c>
      <c r="C32" s="21">
        <v>2018</v>
      </c>
      <c r="D32" s="21" t="s">
        <v>844</v>
      </c>
      <c r="E32" s="22">
        <v>1</v>
      </c>
      <c r="F32" s="21" t="s">
        <v>831</v>
      </c>
      <c r="G32" s="21" t="s">
        <v>430</v>
      </c>
      <c r="H32" s="21"/>
      <c r="I32" s="21" t="s">
        <v>219</v>
      </c>
      <c r="J32" s="21" t="s">
        <v>431</v>
      </c>
      <c r="K32" s="21" t="s">
        <v>103</v>
      </c>
      <c r="L32" s="21" t="s">
        <v>432</v>
      </c>
      <c r="M32" s="35">
        <v>29</v>
      </c>
      <c r="N32" s="21"/>
      <c r="O32" s="27">
        <f t="shared" si="0"/>
        <v>0</v>
      </c>
      <c r="P32" s="21" t="s">
        <v>433</v>
      </c>
    </row>
    <row r="33" spans="2:16" x14ac:dyDescent="0.35">
      <c r="B33" s="21" t="s">
        <v>805</v>
      </c>
      <c r="C33" s="21">
        <v>2019</v>
      </c>
      <c r="D33" s="21" t="s">
        <v>844</v>
      </c>
      <c r="E33" s="21">
        <v>1</v>
      </c>
      <c r="F33" s="21" t="s">
        <v>831</v>
      </c>
      <c r="G33" s="21" t="s">
        <v>759</v>
      </c>
      <c r="H33" s="21"/>
      <c r="I33" s="21" t="s">
        <v>87</v>
      </c>
      <c r="J33" s="21" t="s">
        <v>760</v>
      </c>
      <c r="K33" s="21" t="s">
        <v>103</v>
      </c>
      <c r="L33" s="21" t="s">
        <v>761</v>
      </c>
      <c r="M33" s="35">
        <v>20</v>
      </c>
      <c r="N33" s="21">
        <v>1</v>
      </c>
      <c r="O33" s="27">
        <f t="shared" si="0"/>
        <v>0.05</v>
      </c>
      <c r="P33" s="21" t="s">
        <v>762</v>
      </c>
    </row>
    <row r="34" spans="2:16" x14ac:dyDescent="0.35">
      <c r="B34" s="21" t="s">
        <v>836</v>
      </c>
      <c r="C34" s="51">
        <v>2018</v>
      </c>
      <c r="D34" s="52" t="s">
        <v>879</v>
      </c>
      <c r="E34" s="52">
        <v>1</v>
      </c>
      <c r="F34" s="21" t="s">
        <v>831</v>
      </c>
      <c r="G34" s="21" t="s">
        <v>886</v>
      </c>
      <c r="H34" s="21"/>
      <c r="I34" s="21"/>
      <c r="J34" s="21" t="s">
        <v>887</v>
      </c>
      <c r="K34" s="21" t="s">
        <v>103</v>
      </c>
      <c r="L34" s="21" t="s">
        <v>58</v>
      </c>
      <c r="M34" s="35">
        <v>0</v>
      </c>
      <c r="N34" s="21">
        <v>1</v>
      </c>
      <c r="O34" s="27" t="b">
        <f t="shared" si="0"/>
        <v>0</v>
      </c>
      <c r="P34" s="21"/>
    </row>
    <row r="35" spans="2:16" x14ac:dyDescent="0.35">
      <c r="B35" s="21" t="s">
        <v>836</v>
      </c>
      <c r="C35" s="51">
        <v>2017</v>
      </c>
      <c r="D35" s="52" t="s">
        <v>879</v>
      </c>
      <c r="E35" s="52">
        <v>1</v>
      </c>
      <c r="F35" s="21" t="s">
        <v>831</v>
      </c>
      <c r="G35" s="21" t="s">
        <v>944</v>
      </c>
      <c r="H35" s="21"/>
      <c r="I35" s="21"/>
      <c r="J35" s="21" t="s">
        <v>945</v>
      </c>
      <c r="K35" s="21" t="s">
        <v>103</v>
      </c>
      <c r="L35" s="21" t="s">
        <v>946</v>
      </c>
      <c r="M35" s="35">
        <v>14</v>
      </c>
      <c r="N35" s="21">
        <v>1</v>
      </c>
      <c r="O35" s="27">
        <f t="shared" si="0"/>
        <v>7.1428571428571425E-2</v>
      </c>
      <c r="P35" s="21"/>
    </row>
    <row r="36" spans="2:16" ht="24" x14ac:dyDescent="0.35">
      <c r="B36" s="21" t="s">
        <v>835</v>
      </c>
      <c r="C36" s="21">
        <v>2017</v>
      </c>
      <c r="D36" s="21" t="s">
        <v>100</v>
      </c>
      <c r="E36" s="21">
        <v>1</v>
      </c>
      <c r="F36" s="21" t="s">
        <v>831</v>
      </c>
      <c r="G36" s="21" t="s">
        <v>19</v>
      </c>
      <c r="H36" s="21" t="s">
        <v>20</v>
      </c>
      <c r="I36" s="21"/>
      <c r="J36" s="21" t="s">
        <v>21</v>
      </c>
      <c r="K36" s="21" t="s">
        <v>697</v>
      </c>
      <c r="L36" s="21" t="s">
        <v>22</v>
      </c>
      <c r="M36" s="35">
        <v>39</v>
      </c>
      <c r="N36" s="21">
        <v>39</v>
      </c>
      <c r="O36" s="27">
        <f t="shared" si="0"/>
        <v>1</v>
      </c>
      <c r="P36" s="21" t="s">
        <v>23</v>
      </c>
    </row>
    <row r="37" spans="2:16" ht="24" x14ac:dyDescent="0.35">
      <c r="B37" s="21" t="s">
        <v>837</v>
      </c>
      <c r="C37" s="21">
        <v>2018</v>
      </c>
      <c r="D37" s="21" t="s">
        <v>844</v>
      </c>
      <c r="E37" s="22">
        <v>1</v>
      </c>
      <c r="F37" s="21" t="s">
        <v>831</v>
      </c>
      <c r="G37" s="21" t="s">
        <v>375</v>
      </c>
      <c r="H37" s="21"/>
      <c r="I37" s="21" t="s">
        <v>219</v>
      </c>
      <c r="J37" s="21" t="s">
        <v>376</v>
      </c>
      <c r="K37" s="21" t="s">
        <v>697</v>
      </c>
      <c r="L37" s="21" t="s">
        <v>377</v>
      </c>
      <c r="M37" s="35">
        <v>21</v>
      </c>
      <c r="N37" s="21">
        <v>17</v>
      </c>
      <c r="O37" s="27">
        <f t="shared" si="0"/>
        <v>0.80952380952380953</v>
      </c>
      <c r="P37" s="21"/>
    </row>
    <row r="38" spans="2:16" ht="24" x14ac:dyDescent="0.35">
      <c r="B38" s="21" t="s">
        <v>835</v>
      </c>
      <c r="C38" s="21">
        <v>2019</v>
      </c>
      <c r="D38" s="21" t="s">
        <v>844</v>
      </c>
      <c r="E38" s="21">
        <v>1</v>
      </c>
      <c r="F38" s="21" t="s">
        <v>831</v>
      </c>
      <c r="G38" s="21" t="s">
        <v>266</v>
      </c>
      <c r="H38" s="21"/>
      <c r="I38" s="21" t="s">
        <v>87</v>
      </c>
      <c r="J38" s="21" t="s">
        <v>652</v>
      </c>
      <c r="K38" s="21" t="s">
        <v>697</v>
      </c>
      <c r="L38" s="21" t="s">
        <v>653</v>
      </c>
      <c r="M38" s="35">
        <v>33</v>
      </c>
      <c r="N38" s="21">
        <v>4</v>
      </c>
      <c r="O38" s="27">
        <f t="shared" si="0"/>
        <v>0.12121212121212122</v>
      </c>
      <c r="P38" s="21" t="s">
        <v>269</v>
      </c>
    </row>
    <row r="39" spans="2:16" x14ac:dyDescent="0.35">
      <c r="B39" s="21" t="s">
        <v>836</v>
      </c>
      <c r="C39" s="21">
        <v>2017</v>
      </c>
      <c r="D39" s="21" t="s">
        <v>841</v>
      </c>
      <c r="E39" s="21">
        <v>1</v>
      </c>
      <c r="F39" s="21" t="s">
        <v>831</v>
      </c>
      <c r="G39" s="22" t="s">
        <v>204</v>
      </c>
      <c r="H39" s="21"/>
      <c r="I39" s="22" t="s">
        <v>205</v>
      </c>
      <c r="J39" s="22" t="s">
        <v>206</v>
      </c>
      <c r="K39" s="22" t="s">
        <v>240</v>
      </c>
      <c r="L39" s="22" t="s">
        <v>207</v>
      </c>
      <c r="M39" s="36">
        <v>45</v>
      </c>
      <c r="N39" s="22"/>
      <c r="O39" s="27">
        <f t="shared" si="0"/>
        <v>0</v>
      </c>
      <c r="P39" s="22" t="s">
        <v>208</v>
      </c>
    </row>
    <row r="40" spans="2:16" x14ac:dyDescent="0.35">
      <c r="B40" s="21" t="s">
        <v>835</v>
      </c>
      <c r="C40" s="21">
        <v>2019</v>
      </c>
      <c r="D40" s="21" t="s">
        <v>844</v>
      </c>
      <c r="E40" s="21">
        <v>1</v>
      </c>
      <c r="F40" s="21" t="s">
        <v>831</v>
      </c>
      <c r="G40" s="21" t="s">
        <v>657</v>
      </c>
      <c r="H40" s="21"/>
      <c r="I40" s="21" t="s">
        <v>316</v>
      </c>
      <c r="J40" s="21" t="s">
        <v>658</v>
      </c>
      <c r="K40" s="21" t="s">
        <v>239</v>
      </c>
      <c r="L40" s="21" t="s">
        <v>659</v>
      </c>
      <c r="M40" s="35">
        <v>23</v>
      </c>
      <c r="N40" s="21">
        <v>0</v>
      </c>
      <c r="O40" s="27">
        <f t="shared" si="0"/>
        <v>0</v>
      </c>
      <c r="P40" s="21" t="s">
        <v>660</v>
      </c>
    </row>
    <row r="41" spans="2:16" ht="24" x14ac:dyDescent="0.35">
      <c r="B41" s="21" t="s">
        <v>835</v>
      </c>
      <c r="C41" s="21">
        <v>2017</v>
      </c>
      <c r="D41" s="21" t="s">
        <v>841</v>
      </c>
      <c r="E41" s="21">
        <v>1</v>
      </c>
      <c r="F41" s="21" t="s">
        <v>831</v>
      </c>
      <c r="G41" s="22" t="s">
        <v>171</v>
      </c>
      <c r="H41" s="22" t="s">
        <v>69</v>
      </c>
      <c r="I41" s="21"/>
      <c r="J41" s="22" t="s">
        <v>172</v>
      </c>
      <c r="K41" s="22" t="s">
        <v>101</v>
      </c>
      <c r="L41" s="22" t="s">
        <v>173</v>
      </c>
      <c r="M41" s="36">
        <v>18</v>
      </c>
      <c r="N41" s="22">
        <v>6</v>
      </c>
      <c r="O41" s="27">
        <f t="shared" si="0"/>
        <v>0.33333333333333331</v>
      </c>
      <c r="P41" s="22" t="s">
        <v>174</v>
      </c>
    </row>
    <row r="42" spans="2:16" x14ac:dyDescent="0.35">
      <c r="B42" s="21" t="s">
        <v>835</v>
      </c>
      <c r="C42" s="21">
        <v>2018</v>
      </c>
      <c r="D42" s="21" t="s">
        <v>844</v>
      </c>
      <c r="E42" s="22">
        <v>1</v>
      </c>
      <c r="F42" s="21" t="s">
        <v>831</v>
      </c>
      <c r="G42" s="21" t="s">
        <v>242</v>
      </c>
      <c r="H42" s="21"/>
      <c r="I42" s="21" t="s">
        <v>219</v>
      </c>
      <c r="J42" s="21" t="s">
        <v>243</v>
      </c>
      <c r="K42" s="21" t="s">
        <v>106</v>
      </c>
      <c r="L42" s="21" t="s">
        <v>244</v>
      </c>
      <c r="M42" s="35">
        <v>146</v>
      </c>
      <c r="N42" s="21">
        <v>2</v>
      </c>
      <c r="O42" s="27">
        <f t="shared" si="0"/>
        <v>1.3698630136986301E-2</v>
      </c>
      <c r="P42" s="21" t="s">
        <v>245</v>
      </c>
    </row>
    <row r="43" spans="2:16" ht="24" x14ac:dyDescent="0.35">
      <c r="B43" s="21" t="s">
        <v>835</v>
      </c>
      <c r="C43" s="21">
        <v>2018</v>
      </c>
      <c r="D43" s="21" t="s">
        <v>844</v>
      </c>
      <c r="E43" s="22">
        <v>1</v>
      </c>
      <c r="F43" s="21" t="s">
        <v>831</v>
      </c>
      <c r="G43" s="21" t="s">
        <v>270</v>
      </c>
      <c r="H43" s="21"/>
      <c r="I43" s="21" t="s">
        <v>219</v>
      </c>
      <c r="J43" s="21" t="s">
        <v>271</v>
      </c>
      <c r="K43" s="21" t="s">
        <v>106</v>
      </c>
      <c r="L43" s="21" t="s">
        <v>272</v>
      </c>
      <c r="M43" s="35">
        <v>15</v>
      </c>
      <c r="N43" s="21">
        <v>0</v>
      </c>
      <c r="O43" s="27">
        <f t="shared" si="0"/>
        <v>0</v>
      </c>
      <c r="P43" s="21" t="s">
        <v>273</v>
      </c>
    </row>
    <row r="44" spans="2:16" ht="24" x14ac:dyDescent="0.35">
      <c r="B44" s="21" t="s">
        <v>835</v>
      </c>
      <c r="C44" s="21">
        <v>2018</v>
      </c>
      <c r="D44" s="21" t="s">
        <v>844</v>
      </c>
      <c r="E44" s="22">
        <v>1</v>
      </c>
      <c r="F44" s="21" t="s">
        <v>831</v>
      </c>
      <c r="G44" s="21" t="s">
        <v>304</v>
      </c>
      <c r="H44" s="21"/>
      <c r="I44" s="21" t="s">
        <v>219</v>
      </c>
      <c r="J44" s="21" t="s">
        <v>305</v>
      </c>
      <c r="K44" s="21" t="s">
        <v>106</v>
      </c>
      <c r="L44" s="21" t="s">
        <v>306</v>
      </c>
      <c r="M44" s="35">
        <v>32</v>
      </c>
      <c r="N44" s="21">
        <v>2</v>
      </c>
      <c r="O44" s="27">
        <f t="shared" si="0"/>
        <v>6.25E-2</v>
      </c>
      <c r="P44" s="21" t="s">
        <v>122</v>
      </c>
    </row>
    <row r="45" spans="2:16" x14ac:dyDescent="0.35">
      <c r="B45" s="21" t="s">
        <v>835</v>
      </c>
      <c r="C45" s="21">
        <v>2019</v>
      </c>
      <c r="D45" s="21" t="s">
        <v>844</v>
      </c>
      <c r="E45" s="21">
        <v>1</v>
      </c>
      <c r="F45" s="21" t="s">
        <v>831</v>
      </c>
      <c r="G45" s="21" t="s">
        <v>629</v>
      </c>
      <c r="H45" s="21"/>
      <c r="I45" s="21" t="s">
        <v>87</v>
      </c>
      <c r="J45" s="21" t="s">
        <v>630</v>
      </c>
      <c r="K45" s="21" t="s">
        <v>106</v>
      </c>
      <c r="L45" s="21" t="s">
        <v>244</v>
      </c>
      <c r="M45" s="35">
        <v>94</v>
      </c>
      <c r="N45" s="21">
        <v>3</v>
      </c>
      <c r="O45" s="27">
        <f t="shared" si="0"/>
        <v>3.1914893617021274E-2</v>
      </c>
      <c r="P45" s="21"/>
    </row>
    <row r="46" spans="2:16" x14ac:dyDescent="0.35">
      <c r="B46" s="21" t="s">
        <v>835</v>
      </c>
      <c r="C46" s="21">
        <v>2019</v>
      </c>
      <c r="D46" s="21" t="s">
        <v>844</v>
      </c>
      <c r="E46" s="21">
        <v>1</v>
      </c>
      <c r="F46" s="21" t="s">
        <v>831</v>
      </c>
      <c r="G46" s="21" t="s">
        <v>671</v>
      </c>
      <c r="H46" s="21"/>
      <c r="I46" s="21" t="s">
        <v>87</v>
      </c>
      <c r="J46" s="21" t="s">
        <v>305</v>
      </c>
      <c r="K46" s="21" t="s">
        <v>106</v>
      </c>
      <c r="L46" s="21" t="s">
        <v>306</v>
      </c>
      <c r="M46" s="35">
        <v>23</v>
      </c>
      <c r="N46" s="21">
        <v>3</v>
      </c>
      <c r="O46" s="27">
        <f t="shared" si="0"/>
        <v>0.13043478260869565</v>
      </c>
      <c r="P46" s="21" t="s">
        <v>122</v>
      </c>
    </row>
    <row r="47" spans="2:16" ht="24" x14ac:dyDescent="0.35">
      <c r="B47" s="21" t="s">
        <v>835</v>
      </c>
      <c r="C47" s="25">
        <v>2018</v>
      </c>
      <c r="D47" s="21" t="s">
        <v>100</v>
      </c>
      <c r="E47" s="25">
        <v>1</v>
      </c>
      <c r="F47" s="21" t="s">
        <v>831</v>
      </c>
      <c r="G47" s="21" t="s">
        <v>517</v>
      </c>
      <c r="H47" s="21"/>
      <c r="I47" s="21"/>
      <c r="J47" s="21" t="s">
        <v>516</v>
      </c>
      <c r="K47" s="21" t="s">
        <v>106</v>
      </c>
      <c r="L47" s="21" t="s">
        <v>515</v>
      </c>
      <c r="M47" s="35">
        <v>23</v>
      </c>
      <c r="N47" s="21"/>
      <c r="O47" s="27">
        <f t="shared" si="0"/>
        <v>0</v>
      </c>
      <c r="P47" s="21"/>
    </row>
    <row r="48" spans="2:16" ht="24" x14ac:dyDescent="0.35">
      <c r="B48" s="21" t="s">
        <v>835</v>
      </c>
      <c r="C48" s="21">
        <v>2017</v>
      </c>
      <c r="D48" s="22" t="s">
        <v>851</v>
      </c>
      <c r="E48" s="21">
        <v>1</v>
      </c>
      <c r="F48" s="21" t="s">
        <v>831</v>
      </c>
      <c r="G48" s="22" t="s">
        <v>119</v>
      </c>
      <c r="H48" s="22" t="s">
        <v>120</v>
      </c>
      <c r="I48" s="21"/>
      <c r="J48" s="22" t="s">
        <v>121</v>
      </c>
      <c r="K48" s="22" t="s">
        <v>106</v>
      </c>
      <c r="L48" s="22" t="s">
        <v>106</v>
      </c>
      <c r="M48" s="36">
        <v>47</v>
      </c>
      <c r="N48" s="22">
        <v>7</v>
      </c>
      <c r="O48" s="27">
        <f t="shared" si="0"/>
        <v>0.14893617021276595</v>
      </c>
      <c r="P48" s="22" t="s">
        <v>122</v>
      </c>
    </row>
    <row r="49" spans="2:16" x14ac:dyDescent="0.35">
      <c r="B49" s="21" t="s">
        <v>836</v>
      </c>
      <c r="C49" s="21">
        <v>2018</v>
      </c>
      <c r="D49" s="21" t="s">
        <v>841</v>
      </c>
      <c r="E49" s="21">
        <v>1</v>
      </c>
      <c r="F49" s="21" t="s">
        <v>831</v>
      </c>
      <c r="G49" s="22" t="s">
        <v>587</v>
      </c>
      <c r="H49" s="21" t="s">
        <v>15</v>
      </c>
      <c r="I49" s="21"/>
      <c r="J49" s="21" t="s">
        <v>588</v>
      </c>
      <c r="K49" s="21" t="s">
        <v>106</v>
      </c>
      <c r="L49" s="21" t="s">
        <v>589</v>
      </c>
      <c r="M49" s="35">
        <v>69</v>
      </c>
      <c r="N49" s="21">
        <v>3</v>
      </c>
      <c r="O49" s="27">
        <f t="shared" si="0"/>
        <v>4.3478260869565216E-2</v>
      </c>
      <c r="P49" s="21" t="s">
        <v>590</v>
      </c>
    </row>
    <row r="50" spans="2:16" x14ac:dyDescent="0.35">
      <c r="B50" s="51" t="s">
        <v>835</v>
      </c>
      <c r="C50" s="51">
        <v>2018</v>
      </c>
      <c r="D50" s="51" t="s">
        <v>856</v>
      </c>
      <c r="E50" s="51">
        <v>1</v>
      </c>
      <c r="F50" s="21" t="s">
        <v>831</v>
      </c>
      <c r="G50" s="21" t="s">
        <v>807</v>
      </c>
      <c r="H50" s="21"/>
      <c r="I50" s="21"/>
      <c r="J50" s="21" t="s">
        <v>858</v>
      </c>
      <c r="K50" s="21" t="s">
        <v>106</v>
      </c>
      <c r="L50" s="21"/>
      <c r="M50" s="35">
        <v>33</v>
      </c>
      <c r="N50" s="21">
        <v>2</v>
      </c>
      <c r="O50" s="27">
        <f t="shared" si="0"/>
        <v>6.0606060606060608E-2</v>
      </c>
      <c r="P50" s="21"/>
    </row>
    <row r="51" spans="2:16" x14ac:dyDescent="0.35">
      <c r="B51" s="52" t="s">
        <v>835</v>
      </c>
      <c r="C51" s="51">
        <v>2017</v>
      </c>
      <c r="D51" s="52" t="s">
        <v>856</v>
      </c>
      <c r="E51" s="51">
        <v>1</v>
      </c>
      <c r="F51" s="21" t="s">
        <v>831</v>
      </c>
      <c r="G51" s="21" t="s">
        <v>807</v>
      </c>
      <c r="H51" s="21"/>
      <c r="I51" s="21"/>
      <c r="J51" s="21" t="s">
        <v>858</v>
      </c>
      <c r="K51" s="21" t="s">
        <v>106</v>
      </c>
      <c r="L51" s="21"/>
      <c r="M51" s="35">
        <v>29</v>
      </c>
      <c r="N51" s="21">
        <v>2</v>
      </c>
      <c r="O51" s="27">
        <f t="shared" si="0"/>
        <v>6.8965517241379309E-2</v>
      </c>
      <c r="P51" s="21"/>
    </row>
    <row r="52" spans="2:16" ht="24" x14ac:dyDescent="0.35">
      <c r="B52" s="21" t="s">
        <v>805</v>
      </c>
      <c r="C52" s="21">
        <v>2019</v>
      </c>
      <c r="D52" s="21" t="s">
        <v>844</v>
      </c>
      <c r="E52" s="21">
        <v>1</v>
      </c>
      <c r="F52" s="21" t="s">
        <v>831</v>
      </c>
      <c r="G52" s="21" t="s">
        <v>773</v>
      </c>
      <c r="H52" s="21"/>
      <c r="I52" s="21" t="s">
        <v>87</v>
      </c>
      <c r="J52" s="21" t="s">
        <v>774</v>
      </c>
      <c r="K52" s="21" t="s">
        <v>105</v>
      </c>
      <c r="L52" s="21" t="s">
        <v>403</v>
      </c>
      <c r="M52" s="35">
        <v>23</v>
      </c>
      <c r="N52" s="21">
        <v>0</v>
      </c>
      <c r="O52" s="27">
        <f t="shared" si="0"/>
        <v>0</v>
      </c>
      <c r="P52" s="21" t="s">
        <v>775</v>
      </c>
    </row>
    <row r="53" spans="2:16" x14ac:dyDescent="0.35">
      <c r="B53" s="21" t="s">
        <v>805</v>
      </c>
      <c r="C53" s="21">
        <v>2018</v>
      </c>
      <c r="D53" s="21" t="s">
        <v>844</v>
      </c>
      <c r="E53" s="22">
        <v>1</v>
      </c>
      <c r="F53" s="21" t="s">
        <v>831</v>
      </c>
      <c r="G53" s="21" t="s">
        <v>416</v>
      </c>
      <c r="H53" s="21"/>
      <c r="I53" s="21" t="s">
        <v>316</v>
      </c>
      <c r="J53" s="21" t="s">
        <v>417</v>
      </c>
      <c r="K53" s="21" t="s">
        <v>105</v>
      </c>
      <c r="L53" s="21" t="s">
        <v>403</v>
      </c>
      <c r="M53" s="35">
        <v>36</v>
      </c>
      <c r="N53" s="21"/>
      <c r="O53" s="27">
        <f t="shared" si="0"/>
        <v>0</v>
      </c>
      <c r="P53" s="21" t="s">
        <v>418</v>
      </c>
    </row>
    <row r="54" spans="2:16" ht="24" x14ac:dyDescent="0.35">
      <c r="B54" s="21" t="s">
        <v>835</v>
      </c>
      <c r="C54" s="21">
        <v>2019</v>
      </c>
      <c r="D54" s="21" t="s">
        <v>844</v>
      </c>
      <c r="E54" s="21">
        <v>1</v>
      </c>
      <c r="F54" s="21" t="s">
        <v>831</v>
      </c>
      <c r="G54" s="21" t="s">
        <v>667</v>
      </c>
      <c r="H54" s="21"/>
      <c r="I54" s="21" t="s">
        <v>87</v>
      </c>
      <c r="J54" s="21" t="s">
        <v>668</v>
      </c>
      <c r="K54" s="21" t="s">
        <v>102</v>
      </c>
      <c r="L54" s="21" t="s">
        <v>669</v>
      </c>
      <c r="M54" s="35">
        <v>30</v>
      </c>
      <c r="N54" s="21">
        <v>6</v>
      </c>
      <c r="O54" s="27">
        <f t="shared" si="0"/>
        <v>0.2</v>
      </c>
      <c r="P54" s="21" t="s">
        <v>670</v>
      </c>
    </row>
    <row r="55" spans="2:16" ht="31.5" customHeight="1" x14ac:dyDescent="0.35">
      <c r="B55" s="21" t="s">
        <v>835</v>
      </c>
      <c r="C55" s="25">
        <v>2018</v>
      </c>
      <c r="D55" s="21" t="s">
        <v>100</v>
      </c>
      <c r="E55" s="25">
        <v>1</v>
      </c>
      <c r="F55" s="21" t="s">
        <v>831</v>
      </c>
      <c r="G55" s="21" t="s">
        <v>520</v>
      </c>
      <c r="H55" s="21"/>
      <c r="I55" s="21"/>
      <c r="J55" s="21" t="s">
        <v>519</v>
      </c>
      <c r="K55" s="21" t="s">
        <v>102</v>
      </c>
      <c r="L55" s="21" t="s">
        <v>518</v>
      </c>
      <c r="M55" s="35">
        <v>31</v>
      </c>
      <c r="N55" s="21"/>
      <c r="O55" s="27">
        <f t="shared" si="0"/>
        <v>0</v>
      </c>
      <c r="P55" s="21"/>
    </row>
    <row r="56" spans="2:16" x14ac:dyDescent="0.35">
      <c r="B56" s="21" t="s">
        <v>836</v>
      </c>
      <c r="C56" s="21">
        <v>2018</v>
      </c>
      <c r="D56" s="21" t="s">
        <v>844</v>
      </c>
      <c r="E56" s="22">
        <v>1</v>
      </c>
      <c r="F56" s="21" t="s">
        <v>831</v>
      </c>
      <c r="G56" s="21" t="s">
        <v>338</v>
      </c>
      <c r="H56" s="21"/>
      <c r="I56" s="21" t="s">
        <v>87</v>
      </c>
      <c r="J56" s="21" t="s">
        <v>339</v>
      </c>
      <c r="K56" s="21" t="s">
        <v>102</v>
      </c>
      <c r="L56" s="21" t="s">
        <v>340</v>
      </c>
      <c r="M56" s="35">
        <v>28</v>
      </c>
      <c r="N56" s="21">
        <v>1</v>
      </c>
      <c r="O56" s="27">
        <f t="shared" si="0"/>
        <v>3.5714285714285712E-2</v>
      </c>
      <c r="P56" s="21"/>
    </row>
    <row r="57" spans="2:16" x14ac:dyDescent="0.35">
      <c r="B57" s="21" t="s">
        <v>836</v>
      </c>
      <c r="C57" s="21">
        <v>2019</v>
      </c>
      <c r="D57" s="21" t="s">
        <v>844</v>
      </c>
      <c r="E57" s="21">
        <v>1</v>
      </c>
      <c r="F57" s="21" t="s">
        <v>831</v>
      </c>
      <c r="G57" s="25"/>
      <c r="H57" s="25"/>
      <c r="I57" s="25" t="s">
        <v>87</v>
      </c>
      <c r="J57" s="25" t="s">
        <v>339</v>
      </c>
      <c r="K57" s="25" t="s">
        <v>102</v>
      </c>
      <c r="L57" s="25" t="s">
        <v>102</v>
      </c>
      <c r="M57" s="38"/>
      <c r="N57" s="25"/>
      <c r="O57" s="27" t="b">
        <f t="shared" si="0"/>
        <v>0</v>
      </c>
      <c r="P57" s="25" t="s">
        <v>694</v>
      </c>
    </row>
    <row r="58" spans="2:16" x14ac:dyDescent="0.35">
      <c r="B58" s="21" t="s">
        <v>836</v>
      </c>
      <c r="C58" s="21">
        <v>2017</v>
      </c>
      <c r="D58" s="22" t="s">
        <v>851</v>
      </c>
      <c r="E58" s="21">
        <v>1</v>
      </c>
      <c r="F58" s="21" t="s">
        <v>831</v>
      </c>
      <c r="G58" s="25" t="s">
        <v>192</v>
      </c>
      <c r="H58" s="25"/>
      <c r="I58" s="21"/>
      <c r="J58" s="25" t="s">
        <v>193</v>
      </c>
      <c r="K58" s="25" t="s">
        <v>102</v>
      </c>
      <c r="L58" s="25" t="s">
        <v>102</v>
      </c>
      <c r="M58" s="38"/>
      <c r="N58" s="25"/>
      <c r="O58" s="27" t="b">
        <f t="shared" si="0"/>
        <v>0</v>
      </c>
      <c r="P58" s="25" t="s">
        <v>194</v>
      </c>
    </row>
    <row r="59" spans="2:16" x14ac:dyDescent="0.35">
      <c r="B59" s="21" t="s">
        <v>836</v>
      </c>
      <c r="C59" s="21">
        <v>2018</v>
      </c>
      <c r="D59" s="22" t="s">
        <v>851</v>
      </c>
      <c r="E59" s="21">
        <v>1</v>
      </c>
      <c r="F59" s="21" t="s">
        <v>831</v>
      </c>
      <c r="G59" s="25" t="s">
        <v>577</v>
      </c>
      <c r="H59" s="25"/>
      <c r="I59" s="21"/>
      <c r="J59" s="25" t="s">
        <v>578</v>
      </c>
      <c r="K59" s="21" t="s">
        <v>102</v>
      </c>
      <c r="L59" s="25" t="s">
        <v>579</v>
      </c>
      <c r="M59" s="38"/>
      <c r="N59" s="25"/>
      <c r="O59" s="27" t="b">
        <f t="shared" si="0"/>
        <v>0</v>
      </c>
      <c r="P59" s="25" t="s">
        <v>194</v>
      </c>
    </row>
    <row r="60" spans="2:16" ht="24" x14ac:dyDescent="0.35">
      <c r="B60" s="52" t="s">
        <v>837</v>
      </c>
      <c r="C60" s="51">
        <v>2017</v>
      </c>
      <c r="D60" s="52" t="s">
        <v>856</v>
      </c>
      <c r="E60" s="52">
        <v>1</v>
      </c>
      <c r="F60" s="21" t="s">
        <v>831</v>
      </c>
      <c r="G60" s="21" t="s">
        <v>814</v>
      </c>
      <c r="H60" s="21"/>
      <c r="I60" s="21"/>
      <c r="J60" s="21" t="s">
        <v>866</v>
      </c>
      <c r="K60" s="21" t="s">
        <v>1002</v>
      </c>
      <c r="L60" s="21" t="s">
        <v>878</v>
      </c>
      <c r="M60" s="35">
        <v>5</v>
      </c>
      <c r="N60" s="21">
        <v>0</v>
      </c>
      <c r="O60" s="27">
        <f t="shared" si="0"/>
        <v>0</v>
      </c>
      <c r="P60" s="21"/>
    </row>
    <row r="61" spans="2:16" ht="24" x14ac:dyDescent="0.35">
      <c r="B61" s="52" t="s">
        <v>837</v>
      </c>
      <c r="C61" s="51">
        <v>2018</v>
      </c>
      <c r="D61" s="52" t="s">
        <v>856</v>
      </c>
      <c r="E61" s="51">
        <v>1</v>
      </c>
      <c r="F61" s="21" t="s">
        <v>831</v>
      </c>
      <c r="G61" s="21" t="s">
        <v>814</v>
      </c>
      <c r="H61" s="21"/>
      <c r="I61" s="21"/>
      <c r="J61" s="21" t="s">
        <v>866</v>
      </c>
      <c r="K61" s="21" t="s">
        <v>1002</v>
      </c>
      <c r="L61" s="21" t="s">
        <v>828</v>
      </c>
      <c r="M61" s="35">
        <v>5</v>
      </c>
      <c r="N61" s="21">
        <v>0</v>
      </c>
      <c r="O61" s="27">
        <f t="shared" si="0"/>
        <v>0</v>
      </c>
      <c r="P61" s="21"/>
    </row>
    <row r="62" spans="2:16" x14ac:dyDescent="0.35">
      <c r="B62" s="21" t="s">
        <v>836</v>
      </c>
      <c r="C62" s="51">
        <v>2017</v>
      </c>
      <c r="D62" s="52" t="s">
        <v>856</v>
      </c>
      <c r="E62" s="52">
        <v>1</v>
      </c>
      <c r="F62" s="21" t="s">
        <v>831</v>
      </c>
      <c r="G62" s="21" t="s">
        <v>826</v>
      </c>
      <c r="H62" s="21"/>
      <c r="I62" s="21"/>
      <c r="J62" s="21"/>
      <c r="K62" s="21"/>
      <c r="L62" s="21"/>
      <c r="M62" s="35"/>
      <c r="N62" s="21"/>
      <c r="O62" s="27" t="b">
        <f t="shared" si="0"/>
        <v>0</v>
      </c>
      <c r="P62" s="21"/>
    </row>
    <row r="63" spans="2:16" x14ac:dyDescent="0.35">
      <c r="B63" s="21" t="s">
        <v>805</v>
      </c>
      <c r="C63" s="21">
        <v>2017</v>
      </c>
      <c r="D63" s="21" t="s">
        <v>841</v>
      </c>
      <c r="E63" s="21">
        <v>1</v>
      </c>
      <c r="F63" s="21" t="s">
        <v>831</v>
      </c>
      <c r="G63" s="22" t="s">
        <v>236</v>
      </c>
      <c r="H63" s="21"/>
      <c r="I63" s="22" t="s">
        <v>230</v>
      </c>
      <c r="J63" s="22"/>
      <c r="K63" s="22"/>
      <c r="L63" s="22"/>
      <c r="M63" s="36">
        <v>32</v>
      </c>
      <c r="N63" s="22"/>
      <c r="O63" s="27">
        <f t="shared" si="0"/>
        <v>0</v>
      </c>
      <c r="P63" s="22" t="s">
        <v>237</v>
      </c>
    </row>
    <row r="64" spans="2:16" x14ac:dyDescent="0.35">
      <c r="B64" s="21" t="s">
        <v>805</v>
      </c>
      <c r="C64" s="21">
        <v>2018</v>
      </c>
      <c r="D64" s="21" t="s">
        <v>841</v>
      </c>
      <c r="E64" s="21">
        <v>1</v>
      </c>
      <c r="F64" s="21" t="s">
        <v>831</v>
      </c>
      <c r="G64" s="24" t="s">
        <v>626</v>
      </c>
      <c r="H64" s="24"/>
      <c r="I64" s="21"/>
      <c r="J64" s="24"/>
      <c r="K64" s="21"/>
      <c r="L64" s="24"/>
      <c r="M64" s="37"/>
      <c r="N64" s="24"/>
      <c r="O64" s="27" t="b">
        <f t="shared" si="0"/>
        <v>0</v>
      </c>
      <c r="P64" s="24" t="s">
        <v>627</v>
      </c>
    </row>
    <row r="65" spans="2:16" ht="24" x14ac:dyDescent="0.35">
      <c r="B65" s="21" t="s">
        <v>835</v>
      </c>
      <c r="C65" s="21">
        <v>2018</v>
      </c>
      <c r="D65" s="21" t="s">
        <v>844</v>
      </c>
      <c r="E65" s="22">
        <v>1</v>
      </c>
      <c r="F65" s="22" t="s">
        <v>830</v>
      </c>
      <c r="G65" s="21" t="s">
        <v>278</v>
      </c>
      <c r="H65" s="21"/>
      <c r="I65" s="21" t="s">
        <v>219</v>
      </c>
      <c r="J65" s="21" t="s">
        <v>279</v>
      </c>
      <c r="K65" s="21" t="s">
        <v>103</v>
      </c>
      <c r="L65" s="21" t="s">
        <v>280</v>
      </c>
      <c r="M65" s="35">
        <v>35</v>
      </c>
      <c r="N65" s="21">
        <v>0</v>
      </c>
      <c r="O65" s="27">
        <f t="shared" si="0"/>
        <v>0</v>
      </c>
      <c r="P65" s="21" t="s">
        <v>281</v>
      </c>
    </row>
    <row r="66" spans="2:16" ht="36" x14ac:dyDescent="0.35">
      <c r="B66" s="21" t="s">
        <v>835</v>
      </c>
      <c r="C66" s="21">
        <v>2019</v>
      </c>
      <c r="D66" s="21" t="s">
        <v>844</v>
      </c>
      <c r="E66" s="21">
        <v>1</v>
      </c>
      <c r="F66" s="22" t="s">
        <v>830</v>
      </c>
      <c r="G66" s="21" t="s">
        <v>631</v>
      </c>
      <c r="H66" s="21"/>
      <c r="I66" s="21" t="s">
        <v>87</v>
      </c>
      <c r="J66" s="21" t="s">
        <v>247</v>
      </c>
      <c r="K66" s="21" t="s">
        <v>103</v>
      </c>
      <c r="L66" s="21" t="s">
        <v>632</v>
      </c>
      <c r="M66" s="35">
        <v>23</v>
      </c>
      <c r="N66" s="21">
        <v>0</v>
      </c>
      <c r="O66" s="27">
        <f t="shared" si="0"/>
        <v>0</v>
      </c>
      <c r="P66" s="21" t="s">
        <v>633</v>
      </c>
    </row>
    <row r="67" spans="2:16" x14ac:dyDescent="0.35">
      <c r="B67" s="21" t="s">
        <v>835</v>
      </c>
      <c r="C67" s="21">
        <v>2017</v>
      </c>
      <c r="D67" s="21" t="s">
        <v>100</v>
      </c>
      <c r="E67" s="21">
        <v>1</v>
      </c>
      <c r="F67" s="22" t="s">
        <v>830</v>
      </c>
      <c r="G67" s="21" t="s">
        <v>24</v>
      </c>
      <c r="H67" s="21" t="s">
        <v>25</v>
      </c>
      <c r="I67" s="21"/>
      <c r="J67" s="21" t="s">
        <v>26</v>
      </c>
      <c r="K67" s="21" t="s">
        <v>103</v>
      </c>
      <c r="L67" s="21" t="s">
        <v>27</v>
      </c>
      <c r="M67" s="35">
        <v>59</v>
      </c>
      <c r="N67" s="21">
        <v>9</v>
      </c>
      <c r="O67" s="27">
        <f t="shared" ref="O67:O130" si="1">IF(M67&lt;&gt;0,N67/M67)</f>
        <v>0.15254237288135594</v>
      </c>
      <c r="P67" s="21" t="s">
        <v>28</v>
      </c>
    </row>
    <row r="68" spans="2:16" x14ac:dyDescent="0.35">
      <c r="B68" s="21" t="s">
        <v>835</v>
      </c>
      <c r="C68" s="21">
        <v>2017</v>
      </c>
      <c r="D68" s="21" t="s">
        <v>100</v>
      </c>
      <c r="E68" s="21">
        <v>1</v>
      </c>
      <c r="F68" s="22" t="s">
        <v>830</v>
      </c>
      <c r="G68" s="21" t="s">
        <v>29</v>
      </c>
      <c r="H68" s="21" t="s">
        <v>30</v>
      </c>
      <c r="I68" s="21"/>
      <c r="J68" s="21" t="s">
        <v>31</v>
      </c>
      <c r="K68" s="21" t="s">
        <v>103</v>
      </c>
      <c r="L68" s="21" t="s">
        <v>32</v>
      </c>
      <c r="M68" s="35">
        <v>50</v>
      </c>
      <c r="N68" s="21"/>
      <c r="O68" s="27">
        <f t="shared" si="1"/>
        <v>0</v>
      </c>
      <c r="P68" s="21" t="s">
        <v>33</v>
      </c>
    </row>
    <row r="69" spans="2:16" x14ac:dyDescent="0.35">
      <c r="B69" s="21" t="s">
        <v>835</v>
      </c>
      <c r="C69" s="25">
        <v>2018</v>
      </c>
      <c r="D69" s="21" t="s">
        <v>100</v>
      </c>
      <c r="E69" s="25">
        <v>1</v>
      </c>
      <c r="F69" s="22" t="s">
        <v>830</v>
      </c>
      <c r="G69" s="21" t="s">
        <v>511</v>
      </c>
      <c r="H69" s="21"/>
      <c r="I69" s="21" t="s">
        <v>510</v>
      </c>
      <c r="J69" s="21" t="s">
        <v>26</v>
      </c>
      <c r="K69" s="21" t="s">
        <v>103</v>
      </c>
      <c r="L69" s="21" t="s">
        <v>509</v>
      </c>
      <c r="M69" s="35">
        <v>36</v>
      </c>
      <c r="N69" s="21">
        <v>4</v>
      </c>
      <c r="O69" s="27">
        <f t="shared" si="1"/>
        <v>0.1111111111111111</v>
      </c>
      <c r="P69" s="21" t="s">
        <v>508</v>
      </c>
    </row>
    <row r="70" spans="2:16" ht="24" x14ac:dyDescent="0.35">
      <c r="B70" s="21" t="s">
        <v>835</v>
      </c>
      <c r="C70" s="21">
        <v>2017</v>
      </c>
      <c r="D70" s="21" t="s">
        <v>842</v>
      </c>
      <c r="E70" s="21">
        <v>1</v>
      </c>
      <c r="F70" s="22" t="s">
        <v>830</v>
      </c>
      <c r="G70" s="21" t="s">
        <v>151</v>
      </c>
      <c r="H70" s="21" t="s">
        <v>152</v>
      </c>
      <c r="I70" s="21"/>
      <c r="J70" s="21" t="s">
        <v>153</v>
      </c>
      <c r="K70" s="21" t="s">
        <v>103</v>
      </c>
      <c r="L70" s="21" t="s">
        <v>154</v>
      </c>
      <c r="M70" s="35">
        <v>102</v>
      </c>
      <c r="N70" s="21">
        <v>23</v>
      </c>
      <c r="O70" s="27">
        <f t="shared" si="1"/>
        <v>0.22549019607843138</v>
      </c>
      <c r="P70" s="21" t="s">
        <v>155</v>
      </c>
    </row>
    <row r="71" spans="2:16" ht="24" x14ac:dyDescent="0.35">
      <c r="B71" s="21" t="s">
        <v>835</v>
      </c>
      <c r="C71" s="21">
        <v>2017</v>
      </c>
      <c r="D71" s="21" t="s">
        <v>842</v>
      </c>
      <c r="E71" s="21">
        <v>1</v>
      </c>
      <c r="F71" s="22" t="s">
        <v>830</v>
      </c>
      <c r="G71" s="21" t="s">
        <v>156</v>
      </c>
      <c r="H71" s="21" t="s">
        <v>157</v>
      </c>
      <c r="I71" s="21"/>
      <c r="J71" s="21" t="s">
        <v>158</v>
      </c>
      <c r="K71" s="21" t="s">
        <v>103</v>
      </c>
      <c r="L71" s="21" t="s">
        <v>159</v>
      </c>
      <c r="M71" s="35">
        <v>38</v>
      </c>
      <c r="N71" s="21">
        <v>0</v>
      </c>
      <c r="O71" s="27">
        <f t="shared" si="1"/>
        <v>0</v>
      </c>
      <c r="P71" s="21"/>
    </row>
    <row r="72" spans="2:16" x14ac:dyDescent="0.35">
      <c r="B72" s="21" t="s">
        <v>835</v>
      </c>
      <c r="C72" s="21">
        <v>2018</v>
      </c>
      <c r="D72" s="21" t="s">
        <v>842</v>
      </c>
      <c r="E72" s="21">
        <v>1</v>
      </c>
      <c r="F72" s="22" t="s">
        <v>830</v>
      </c>
      <c r="G72" s="22" t="s">
        <v>535</v>
      </c>
      <c r="H72" s="21"/>
      <c r="I72" s="21"/>
      <c r="J72" s="21" t="s">
        <v>31</v>
      </c>
      <c r="K72" s="21" t="s">
        <v>103</v>
      </c>
      <c r="L72" s="21" t="s">
        <v>536</v>
      </c>
      <c r="M72" s="35">
        <v>49</v>
      </c>
      <c r="N72" s="21"/>
      <c r="O72" s="27">
        <f t="shared" si="1"/>
        <v>0</v>
      </c>
      <c r="P72" s="21"/>
    </row>
    <row r="73" spans="2:16" ht="24" x14ac:dyDescent="0.35">
      <c r="B73" s="21" t="s">
        <v>835</v>
      </c>
      <c r="C73" s="21">
        <v>2018</v>
      </c>
      <c r="D73" s="21" t="s">
        <v>842</v>
      </c>
      <c r="E73" s="21">
        <v>1</v>
      </c>
      <c r="F73" s="22" t="s">
        <v>830</v>
      </c>
      <c r="G73" s="21" t="s">
        <v>151</v>
      </c>
      <c r="H73" s="21"/>
      <c r="I73" s="21"/>
      <c r="J73" s="21" t="s">
        <v>153</v>
      </c>
      <c r="K73" s="21" t="s">
        <v>103</v>
      </c>
      <c r="L73" s="21" t="s">
        <v>154</v>
      </c>
      <c r="M73" s="35">
        <v>94</v>
      </c>
      <c r="N73" s="21">
        <v>7</v>
      </c>
      <c r="O73" s="27">
        <f t="shared" si="1"/>
        <v>7.4468085106382975E-2</v>
      </c>
      <c r="P73" s="21"/>
    </row>
    <row r="74" spans="2:16" x14ac:dyDescent="0.35">
      <c r="B74" s="21" t="s">
        <v>836</v>
      </c>
      <c r="C74" s="21">
        <v>2018</v>
      </c>
      <c r="D74" s="22" t="s">
        <v>851</v>
      </c>
      <c r="E74" s="21">
        <v>1</v>
      </c>
      <c r="F74" s="22" t="s">
        <v>830</v>
      </c>
      <c r="G74" s="21" t="s">
        <v>569</v>
      </c>
      <c r="H74" s="21"/>
      <c r="I74" s="21" t="s">
        <v>230</v>
      </c>
      <c r="J74" s="21" t="s">
        <v>570</v>
      </c>
      <c r="K74" s="21" t="s">
        <v>103</v>
      </c>
      <c r="L74" s="21" t="s">
        <v>571</v>
      </c>
      <c r="M74" s="35">
        <v>73</v>
      </c>
      <c r="N74" s="21">
        <v>5</v>
      </c>
      <c r="O74" s="27">
        <f t="shared" si="1"/>
        <v>6.8493150684931503E-2</v>
      </c>
      <c r="P74" s="21" t="s">
        <v>572</v>
      </c>
    </row>
    <row r="75" spans="2:16" ht="24" x14ac:dyDescent="0.35">
      <c r="B75" s="21" t="s">
        <v>805</v>
      </c>
      <c r="C75" s="25">
        <v>2018</v>
      </c>
      <c r="D75" s="21" t="s">
        <v>100</v>
      </c>
      <c r="E75" s="25">
        <v>1</v>
      </c>
      <c r="F75" s="22" t="s">
        <v>830</v>
      </c>
      <c r="G75" s="21" t="s">
        <v>458</v>
      </c>
      <c r="H75" s="21"/>
      <c r="I75" s="21"/>
      <c r="J75" s="21" t="s">
        <v>457</v>
      </c>
      <c r="K75" s="21" t="s">
        <v>103</v>
      </c>
      <c r="L75" s="21" t="s">
        <v>456</v>
      </c>
      <c r="M75" s="35">
        <v>28</v>
      </c>
      <c r="N75" s="21">
        <v>0</v>
      </c>
      <c r="O75" s="27">
        <f t="shared" si="1"/>
        <v>0</v>
      </c>
      <c r="P75" s="21" t="s">
        <v>455</v>
      </c>
    </row>
    <row r="76" spans="2:16" ht="24" x14ac:dyDescent="0.35">
      <c r="B76" s="21" t="s">
        <v>836</v>
      </c>
      <c r="C76" s="51">
        <v>2017</v>
      </c>
      <c r="D76" s="52" t="s">
        <v>901</v>
      </c>
      <c r="E76" s="52">
        <v>1</v>
      </c>
      <c r="F76" s="21" t="s">
        <v>830</v>
      </c>
      <c r="G76" s="21" t="s">
        <v>968</v>
      </c>
      <c r="H76" s="21"/>
      <c r="I76" s="21"/>
      <c r="J76" s="21" t="s">
        <v>969</v>
      </c>
      <c r="K76" s="21" t="s">
        <v>103</v>
      </c>
      <c r="L76" s="21" t="s">
        <v>970</v>
      </c>
      <c r="M76" s="35">
        <v>25</v>
      </c>
      <c r="N76" s="21">
        <v>0</v>
      </c>
      <c r="O76" s="27">
        <f t="shared" si="1"/>
        <v>0</v>
      </c>
      <c r="P76" s="21"/>
    </row>
    <row r="77" spans="2:16" x14ac:dyDescent="0.35">
      <c r="B77" s="54" t="s">
        <v>888</v>
      </c>
      <c r="C77" s="51">
        <v>2018</v>
      </c>
      <c r="D77" s="52" t="s">
        <v>879</v>
      </c>
      <c r="E77" s="52">
        <v>1</v>
      </c>
      <c r="F77" s="21" t="s">
        <v>830</v>
      </c>
      <c r="G77" s="21" t="s">
        <v>889</v>
      </c>
      <c r="H77" s="21"/>
      <c r="I77" s="21"/>
      <c r="J77" s="21" t="s">
        <v>890</v>
      </c>
      <c r="K77" s="21" t="s">
        <v>103</v>
      </c>
      <c r="L77" s="21" t="s">
        <v>891</v>
      </c>
      <c r="M77" s="35">
        <v>20</v>
      </c>
      <c r="N77" s="21">
        <v>0</v>
      </c>
      <c r="O77" s="27">
        <f t="shared" si="1"/>
        <v>0</v>
      </c>
      <c r="P77" s="21"/>
    </row>
    <row r="78" spans="2:16" x14ac:dyDescent="0.35">
      <c r="B78" s="54" t="s">
        <v>888</v>
      </c>
      <c r="C78" s="51">
        <v>2017</v>
      </c>
      <c r="D78" s="52" t="s">
        <v>879</v>
      </c>
      <c r="E78" s="52">
        <v>1</v>
      </c>
      <c r="F78" s="21" t="s">
        <v>830</v>
      </c>
      <c r="G78" s="21" t="s">
        <v>889</v>
      </c>
      <c r="H78" s="21"/>
      <c r="I78" s="21"/>
      <c r="J78" s="21" t="s">
        <v>950</v>
      </c>
      <c r="K78" s="21" t="s">
        <v>103</v>
      </c>
      <c r="L78" s="21" t="s">
        <v>951</v>
      </c>
      <c r="M78" s="35">
        <v>16</v>
      </c>
      <c r="N78" s="21">
        <v>3</v>
      </c>
      <c r="O78" s="27">
        <f t="shared" si="1"/>
        <v>0.1875</v>
      </c>
      <c r="P78" s="21"/>
    </row>
    <row r="79" spans="2:16" x14ac:dyDescent="0.35">
      <c r="B79" s="53" t="s">
        <v>892</v>
      </c>
      <c r="C79" s="51">
        <v>2018</v>
      </c>
      <c r="D79" s="52" t="s">
        <v>879</v>
      </c>
      <c r="E79" s="52">
        <v>1</v>
      </c>
      <c r="F79" s="21" t="s">
        <v>830</v>
      </c>
      <c r="G79" s="21" t="s">
        <v>893</v>
      </c>
      <c r="H79" s="21"/>
      <c r="I79" s="21"/>
      <c r="J79" s="21" t="s">
        <v>894</v>
      </c>
      <c r="K79" s="21" t="s">
        <v>103</v>
      </c>
      <c r="L79" s="21" t="s">
        <v>895</v>
      </c>
      <c r="M79" s="35">
        <v>23</v>
      </c>
      <c r="N79" s="21">
        <v>1</v>
      </c>
      <c r="O79" s="27">
        <f t="shared" si="1"/>
        <v>4.3478260869565216E-2</v>
      </c>
      <c r="P79" s="21"/>
    </row>
    <row r="80" spans="2:16" x14ac:dyDescent="0.35">
      <c r="B80" s="54" t="s">
        <v>892</v>
      </c>
      <c r="C80" s="51">
        <v>2018</v>
      </c>
      <c r="D80" s="52" t="s">
        <v>879</v>
      </c>
      <c r="E80" s="52">
        <v>1</v>
      </c>
      <c r="F80" s="21" t="s">
        <v>830</v>
      </c>
      <c r="G80" s="21" t="s">
        <v>896</v>
      </c>
      <c r="H80" s="21"/>
      <c r="I80" s="21"/>
      <c r="J80" s="21" t="s">
        <v>897</v>
      </c>
      <c r="K80" s="21" t="s">
        <v>103</v>
      </c>
      <c r="L80" s="21" t="s">
        <v>895</v>
      </c>
      <c r="M80" s="35">
        <v>21</v>
      </c>
      <c r="N80" s="21">
        <v>1</v>
      </c>
      <c r="O80" s="27">
        <f t="shared" si="1"/>
        <v>4.7619047619047616E-2</v>
      </c>
      <c r="P80" s="21"/>
    </row>
    <row r="81" spans="2:16" x14ac:dyDescent="0.35">
      <c r="B81" s="53" t="s">
        <v>892</v>
      </c>
      <c r="C81" s="51">
        <v>2018</v>
      </c>
      <c r="D81" s="52" t="s">
        <v>879</v>
      </c>
      <c r="E81" s="52">
        <v>1</v>
      </c>
      <c r="F81" s="21" t="s">
        <v>830</v>
      </c>
      <c r="G81" s="21" t="s">
        <v>898</v>
      </c>
      <c r="H81" s="21"/>
      <c r="I81" s="21"/>
      <c r="J81" s="21" t="s">
        <v>899</v>
      </c>
      <c r="K81" s="21" t="s">
        <v>103</v>
      </c>
      <c r="L81" s="21" t="s">
        <v>900</v>
      </c>
      <c r="M81" s="35">
        <v>15</v>
      </c>
      <c r="N81" s="21">
        <v>7</v>
      </c>
      <c r="O81" s="27">
        <f t="shared" si="1"/>
        <v>0.46666666666666667</v>
      </c>
      <c r="P81" s="21"/>
    </row>
    <row r="82" spans="2:16" ht="24" x14ac:dyDescent="0.35">
      <c r="B82" s="54" t="s">
        <v>892</v>
      </c>
      <c r="C82" s="51">
        <v>2017</v>
      </c>
      <c r="D82" s="52" t="s">
        <v>879</v>
      </c>
      <c r="E82" s="52">
        <v>1</v>
      </c>
      <c r="F82" s="21" t="s">
        <v>830</v>
      </c>
      <c r="G82" s="21" t="s">
        <v>955</v>
      </c>
      <c r="H82" s="21"/>
      <c r="I82" s="21"/>
      <c r="J82" s="21" t="s">
        <v>956</v>
      </c>
      <c r="K82" s="21" t="s">
        <v>103</v>
      </c>
      <c r="L82" s="21" t="s">
        <v>957</v>
      </c>
      <c r="M82" s="35">
        <v>26</v>
      </c>
      <c r="N82" s="21">
        <v>0</v>
      </c>
      <c r="O82" s="27">
        <f t="shared" si="1"/>
        <v>0</v>
      </c>
      <c r="P82" s="21"/>
    </row>
    <row r="83" spans="2:16" x14ac:dyDescent="0.35">
      <c r="B83" s="53" t="s">
        <v>892</v>
      </c>
      <c r="C83" s="51">
        <v>2017</v>
      </c>
      <c r="D83" s="52" t="s">
        <v>879</v>
      </c>
      <c r="E83" s="52">
        <v>1</v>
      </c>
      <c r="F83" s="21" t="s">
        <v>830</v>
      </c>
      <c r="G83" s="21" t="s">
        <v>958</v>
      </c>
      <c r="H83" s="21"/>
      <c r="I83" s="21"/>
      <c r="J83" s="21" t="s">
        <v>959</v>
      </c>
      <c r="K83" s="21" t="s">
        <v>103</v>
      </c>
      <c r="L83" s="21" t="s">
        <v>960</v>
      </c>
      <c r="M83" s="35">
        <v>28</v>
      </c>
      <c r="N83" s="21">
        <v>0</v>
      </c>
      <c r="O83" s="27">
        <f t="shared" si="1"/>
        <v>0</v>
      </c>
      <c r="P83" s="21"/>
    </row>
    <row r="84" spans="2:16" ht="24" x14ac:dyDescent="0.35">
      <c r="B84" s="55" t="s">
        <v>892</v>
      </c>
      <c r="C84" s="51">
        <v>2017</v>
      </c>
      <c r="D84" s="52" t="s">
        <v>879</v>
      </c>
      <c r="E84" s="52">
        <v>1</v>
      </c>
      <c r="F84" s="21" t="s">
        <v>830</v>
      </c>
      <c r="G84" s="21" t="s">
        <v>961</v>
      </c>
      <c r="H84" s="21"/>
      <c r="I84" s="21"/>
      <c r="J84" s="21" t="s">
        <v>962</v>
      </c>
      <c r="K84" s="21" t="s">
        <v>103</v>
      </c>
      <c r="L84" s="21" t="s">
        <v>963</v>
      </c>
      <c r="M84" s="35">
        <v>22</v>
      </c>
      <c r="N84" s="21">
        <v>0</v>
      </c>
      <c r="O84" s="27">
        <f t="shared" si="1"/>
        <v>0</v>
      </c>
      <c r="P84" s="21"/>
    </row>
    <row r="85" spans="2:16" x14ac:dyDescent="0.35">
      <c r="B85" s="53" t="s">
        <v>892</v>
      </c>
      <c r="C85" s="51">
        <v>2017</v>
      </c>
      <c r="D85" s="52" t="s">
        <v>879</v>
      </c>
      <c r="E85" s="52">
        <v>1</v>
      </c>
      <c r="F85" s="21" t="s">
        <v>830</v>
      </c>
      <c r="G85" s="21" t="s">
        <v>964</v>
      </c>
      <c r="H85" s="21"/>
      <c r="I85" s="21"/>
      <c r="J85" s="21" t="s">
        <v>965</v>
      </c>
      <c r="K85" s="21" t="s">
        <v>103</v>
      </c>
      <c r="L85" s="21" t="s">
        <v>957</v>
      </c>
      <c r="M85" s="35">
        <v>18</v>
      </c>
      <c r="N85" s="21">
        <v>0</v>
      </c>
      <c r="O85" s="27">
        <f t="shared" si="1"/>
        <v>0</v>
      </c>
      <c r="P85" s="21"/>
    </row>
    <row r="86" spans="2:16" ht="24" x14ac:dyDescent="0.35">
      <c r="B86" s="21" t="s">
        <v>835</v>
      </c>
      <c r="C86" s="21">
        <v>2017</v>
      </c>
      <c r="D86" s="22" t="s">
        <v>843</v>
      </c>
      <c r="E86" s="21">
        <v>1</v>
      </c>
      <c r="F86" s="22" t="s">
        <v>830</v>
      </c>
      <c r="G86" s="22" t="s">
        <v>108</v>
      </c>
      <c r="H86" s="22"/>
      <c r="I86" s="21"/>
      <c r="J86" s="22" t="s">
        <v>241</v>
      </c>
      <c r="K86" s="21" t="s">
        <v>697</v>
      </c>
      <c r="L86" s="22" t="s">
        <v>109</v>
      </c>
      <c r="M86" s="36">
        <v>22</v>
      </c>
      <c r="N86" s="23"/>
      <c r="O86" s="27">
        <f t="shared" si="1"/>
        <v>0</v>
      </c>
      <c r="P86" s="23"/>
    </row>
    <row r="87" spans="2:16" ht="24" x14ac:dyDescent="0.35">
      <c r="B87" s="21" t="s">
        <v>835</v>
      </c>
      <c r="C87" s="21">
        <v>2017</v>
      </c>
      <c r="D87" s="22" t="s">
        <v>843</v>
      </c>
      <c r="E87" s="21">
        <v>1</v>
      </c>
      <c r="F87" s="22" t="s">
        <v>830</v>
      </c>
      <c r="G87" s="22" t="s">
        <v>116</v>
      </c>
      <c r="H87" s="22"/>
      <c r="I87" s="21"/>
      <c r="J87" s="22" t="s">
        <v>117</v>
      </c>
      <c r="K87" s="21" t="s">
        <v>697</v>
      </c>
      <c r="L87" s="22" t="s">
        <v>118</v>
      </c>
      <c r="M87" s="36">
        <v>38</v>
      </c>
      <c r="N87" s="23"/>
      <c r="O87" s="27">
        <f t="shared" si="1"/>
        <v>0</v>
      </c>
      <c r="P87" s="23"/>
    </row>
    <row r="88" spans="2:16" ht="36" x14ac:dyDescent="0.35">
      <c r="B88" s="21" t="s">
        <v>835</v>
      </c>
      <c r="C88" s="21">
        <v>2018</v>
      </c>
      <c r="D88" s="22" t="s">
        <v>843</v>
      </c>
      <c r="E88" s="21">
        <v>1</v>
      </c>
      <c r="F88" s="22" t="s">
        <v>830</v>
      </c>
      <c r="G88" s="21" t="s">
        <v>523</v>
      </c>
      <c r="H88" s="21"/>
      <c r="I88" s="21"/>
      <c r="J88" s="21" t="s">
        <v>524</v>
      </c>
      <c r="K88" s="21" t="s">
        <v>697</v>
      </c>
      <c r="L88" s="21" t="s">
        <v>525</v>
      </c>
      <c r="M88" s="35">
        <v>31</v>
      </c>
      <c r="N88" s="21">
        <v>13</v>
      </c>
      <c r="O88" s="27">
        <f t="shared" si="1"/>
        <v>0.41935483870967744</v>
      </c>
      <c r="P88" s="21"/>
    </row>
    <row r="89" spans="2:16" ht="24" x14ac:dyDescent="0.35">
      <c r="B89" s="21" t="s">
        <v>835</v>
      </c>
      <c r="C89" s="21">
        <v>2018</v>
      </c>
      <c r="D89" s="22" t="s">
        <v>843</v>
      </c>
      <c r="E89" s="21">
        <v>1</v>
      </c>
      <c r="F89" s="22" t="s">
        <v>830</v>
      </c>
      <c r="G89" s="21" t="s">
        <v>526</v>
      </c>
      <c r="H89" s="21"/>
      <c r="I89" s="21"/>
      <c r="J89" s="21" t="s">
        <v>527</v>
      </c>
      <c r="K89" s="21" t="s">
        <v>697</v>
      </c>
      <c r="L89" s="21" t="s">
        <v>528</v>
      </c>
      <c r="M89" s="35">
        <v>22</v>
      </c>
      <c r="N89" s="21">
        <v>11</v>
      </c>
      <c r="O89" s="27">
        <f t="shared" si="1"/>
        <v>0.5</v>
      </c>
      <c r="P89" s="21"/>
    </row>
    <row r="90" spans="2:16" ht="24" x14ac:dyDescent="0.35">
      <c r="B90" s="21" t="s">
        <v>835</v>
      </c>
      <c r="C90" s="21">
        <v>2018</v>
      </c>
      <c r="D90" s="22" t="s">
        <v>843</v>
      </c>
      <c r="E90" s="21">
        <v>1</v>
      </c>
      <c r="F90" s="22" t="s">
        <v>830</v>
      </c>
      <c r="G90" s="21" t="s">
        <v>529</v>
      </c>
      <c r="H90" s="21"/>
      <c r="I90" s="21"/>
      <c r="J90" s="21" t="s">
        <v>530</v>
      </c>
      <c r="K90" s="21" t="s">
        <v>697</v>
      </c>
      <c r="L90" s="21" t="s">
        <v>531</v>
      </c>
      <c r="M90" s="35">
        <v>13</v>
      </c>
      <c r="N90" s="21">
        <v>7</v>
      </c>
      <c r="O90" s="27">
        <f t="shared" si="1"/>
        <v>0.53846153846153844</v>
      </c>
      <c r="P90" s="21"/>
    </row>
    <row r="91" spans="2:16" ht="24" x14ac:dyDescent="0.35">
      <c r="B91" s="21" t="s">
        <v>835</v>
      </c>
      <c r="C91" s="21">
        <v>2018</v>
      </c>
      <c r="D91" s="22" t="s">
        <v>843</v>
      </c>
      <c r="E91" s="21">
        <v>1</v>
      </c>
      <c r="F91" s="22" t="s">
        <v>830</v>
      </c>
      <c r="G91" s="21" t="s">
        <v>532</v>
      </c>
      <c r="H91" s="21"/>
      <c r="I91" s="21"/>
      <c r="J91" s="21" t="s">
        <v>533</v>
      </c>
      <c r="K91" s="21" t="s">
        <v>697</v>
      </c>
      <c r="L91" s="21" t="s">
        <v>534</v>
      </c>
      <c r="M91" s="35">
        <v>26</v>
      </c>
      <c r="N91" s="21">
        <v>14</v>
      </c>
      <c r="O91" s="27">
        <f t="shared" si="1"/>
        <v>0.53846153846153844</v>
      </c>
      <c r="P91" s="21"/>
    </row>
    <row r="92" spans="2:16" ht="24" x14ac:dyDescent="0.35">
      <c r="B92" s="21" t="s">
        <v>835</v>
      </c>
      <c r="C92" s="21">
        <v>2017</v>
      </c>
      <c r="D92" s="22" t="s">
        <v>843</v>
      </c>
      <c r="E92" s="21">
        <v>1</v>
      </c>
      <c r="F92" s="22" t="s">
        <v>830</v>
      </c>
      <c r="G92" s="22" t="s">
        <v>113</v>
      </c>
      <c r="H92" s="22"/>
      <c r="I92" s="21"/>
      <c r="J92" s="22" t="s">
        <v>114</v>
      </c>
      <c r="K92" s="21" t="s">
        <v>697</v>
      </c>
      <c r="L92" s="22" t="s">
        <v>115</v>
      </c>
      <c r="M92" s="36">
        <v>35</v>
      </c>
      <c r="N92" s="23"/>
      <c r="O92" s="27">
        <f t="shared" si="1"/>
        <v>0</v>
      </c>
      <c r="P92" s="23"/>
    </row>
    <row r="93" spans="2:16" x14ac:dyDescent="0.35">
      <c r="B93" s="21" t="s">
        <v>837</v>
      </c>
      <c r="C93" s="21">
        <v>2018</v>
      </c>
      <c r="D93" s="21" t="s">
        <v>844</v>
      </c>
      <c r="E93" s="22">
        <v>1</v>
      </c>
      <c r="F93" s="22" t="s">
        <v>830</v>
      </c>
      <c r="G93" s="21" t="s">
        <v>360</v>
      </c>
      <c r="H93" s="21"/>
      <c r="I93" s="21" t="s">
        <v>219</v>
      </c>
      <c r="J93" s="21" t="s">
        <v>361</v>
      </c>
      <c r="K93" s="21" t="s">
        <v>107</v>
      </c>
      <c r="L93" s="21" t="s">
        <v>362</v>
      </c>
      <c r="M93" s="35">
        <v>45</v>
      </c>
      <c r="N93" s="21">
        <v>1</v>
      </c>
      <c r="O93" s="27">
        <f t="shared" si="1"/>
        <v>2.2222222222222223E-2</v>
      </c>
      <c r="P93" s="21" t="s">
        <v>363</v>
      </c>
    </row>
    <row r="94" spans="2:16" ht="24" x14ac:dyDescent="0.35">
      <c r="B94" s="21" t="s">
        <v>837</v>
      </c>
      <c r="C94" s="21">
        <v>2018</v>
      </c>
      <c r="D94" s="21" t="s">
        <v>844</v>
      </c>
      <c r="E94" s="22">
        <v>1</v>
      </c>
      <c r="F94" s="22" t="s">
        <v>830</v>
      </c>
      <c r="G94" s="21" t="s">
        <v>364</v>
      </c>
      <c r="H94" s="21"/>
      <c r="I94" s="21" t="s">
        <v>219</v>
      </c>
      <c r="J94" s="21" t="s">
        <v>365</v>
      </c>
      <c r="K94" s="21" t="s">
        <v>107</v>
      </c>
      <c r="L94" s="21" t="s">
        <v>366</v>
      </c>
      <c r="M94" s="35">
        <v>57</v>
      </c>
      <c r="N94" s="21">
        <v>5</v>
      </c>
      <c r="O94" s="27">
        <f t="shared" si="1"/>
        <v>8.771929824561403E-2</v>
      </c>
      <c r="P94" s="21" t="s">
        <v>367</v>
      </c>
    </row>
    <row r="95" spans="2:16" x14ac:dyDescent="0.35">
      <c r="B95" s="21" t="s">
        <v>837</v>
      </c>
      <c r="C95" s="21">
        <v>2019</v>
      </c>
      <c r="D95" s="21" t="s">
        <v>844</v>
      </c>
      <c r="E95" s="21">
        <v>1</v>
      </c>
      <c r="F95" s="22" t="s">
        <v>830</v>
      </c>
      <c r="G95" s="21" t="s">
        <v>754</v>
      </c>
      <c r="H95" s="21"/>
      <c r="I95" s="21" t="s">
        <v>87</v>
      </c>
      <c r="J95" s="21" t="s">
        <v>361</v>
      </c>
      <c r="K95" s="21" t="s">
        <v>107</v>
      </c>
      <c r="L95" s="21" t="s">
        <v>370</v>
      </c>
      <c r="M95" s="35">
        <v>36</v>
      </c>
      <c r="N95" s="21">
        <v>1</v>
      </c>
      <c r="O95" s="27">
        <f t="shared" si="1"/>
        <v>2.7777777777777776E-2</v>
      </c>
      <c r="P95" s="21" t="s">
        <v>755</v>
      </c>
    </row>
    <row r="96" spans="2:16" x14ac:dyDescent="0.35">
      <c r="B96" s="21" t="s">
        <v>835</v>
      </c>
      <c r="C96" s="21">
        <v>2018</v>
      </c>
      <c r="D96" s="21" t="s">
        <v>844</v>
      </c>
      <c r="E96" s="22">
        <v>1</v>
      </c>
      <c r="F96" s="22" t="s">
        <v>830</v>
      </c>
      <c r="G96" s="21" t="s">
        <v>301</v>
      </c>
      <c r="H96" s="21"/>
      <c r="I96" s="21" t="s">
        <v>219</v>
      </c>
      <c r="J96" s="21" t="s">
        <v>302</v>
      </c>
      <c r="K96" s="21" t="s">
        <v>104</v>
      </c>
      <c r="L96" s="21" t="s">
        <v>150</v>
      </c>
      <c r="M96" s="35">
        <v>37</v>
      </c>
      <c r="N96" s="21">
        <v>0</v>
      </c>
      <c r="O96" s="27">
        <f t="shared" si="1"/>
        <v>0</v>
      </c>
      <c r="P96" s="21" t="s">
        <v>303</v>
      </c>
    </row>
    <row r="97" spans="2:16" ht="24" x14ac:dyDescent="0.35">
      <c r="B97" s="21" t="s">
        <v>835</v>
      </c>
      <c r="C97" s="21">
        <v>2018</v>
      </c>
      <c r="D97" s="21" t="s">
        <v>844</v>
      </c>
      <c r="E97" s="22">
        <v>1</v>
      </c>
      <c r="F97" s="22" t="s">
        <v>830</v>
      </c>
      <c r="G97" s="21" t="s">
        <v>307</v>
      </c>
      <c r="H97" s="21"/>
      <c r="I97" s="21" t="s">
        <v>219</v>
      </c>
      <c r="J97" s="21" t="s">
        <v>308</v>
      </c>
      <c r="K97" s="21" t="s">
        <v>104</v>
      </c>
      <c r="L97" s="21" t="s">
        <v>309</v>
      </c>
      <c r="M97" s="35">
        <v>21</v>
      </c>
      <c r="N97" s="21">
        <v>1</v>
      </c>
      <c r="O97" s="27">
        <f t="shared" si="1"/>
        <v>4.7619047619047616E-2</v>
      </c>
      <c r="P97" s="21" t="s">
        <v>310</v>
      </c>
    </row>
    <row r="98" spans="2:16" ht="84" x14ac:dyDescent="0.35">
      <c r="B98" s="21" t="s">
        <v>835</v>
      </c>
      <c r="C98" s="21">
        <v>2019</v>
      </c>
      <c r="D98" s="21" t="s">
        <v>844</v>
      </c>
      <c r="E98" s="21">
        <v>1</v>
      </c>
      <c r="F98" s="22" t="s">
        <v>830</v>
      </c>
      <c r="G98" s="21" t="s">
        <v>682</v>
      </c>
      <c r="H98" s="21"/>
      <c r="I98" s="21" t="s">
        <v>316</v>
      </c>
      <c r="J98" s="21" t="s">
        <v>683</v>
      </c>
      <c r="K98" s="21" t="s">
        <v>104</v>
      </c>
      <c r="L98" s="21" t="s">
        <v>684</v>
      </c>
      <c r="M98" s="35">
        <v>61</v>
      </c>
      <c r="N98" s="21">
        <v>4</v>
      </c>
      <c r="O98" s="27">
        <f t="shared" si="1"/>
        <v>6.5573770491803282E-2</v>
      </c>
      <c r="P98" s="21" t="s">
        <v>685</v>
      </c>
    </row>
    <row r="99" spans="2:16" x14ac:dyDescent="0.35">
      <c r="B99" s="21" t="s">
        <v>835</v>
      </c>
      <c r="C99" s="21">
        <v>2019</v>
      </c>
      <c r="D99" s="21" t="s">
        <v>844</v>
      </c>
      <c r="E99" s="21">
        <v>1</v>
      </c>
      <c r="F99" s="22" t="s">
        <v>830</v>
      </c>
      <c r="G99" s="21" t="s">
        <v>672</v>
      </c>
      <c r="H99" s="21"/>
      <c r="I99" s="21" t="s">
        <v>87</v>
      </c>
      <c r="J99" s="21" t="s">
        <v>673</v>
      </c>
      <c r="K99" s="21" t="s">
        <v>104</v>
      </c>
      <c r="L99" s="21" t="s">
        <v>674</v>
      </c>
      <c r="M99" s="35">
        <v>17</v>
      </c>
      <c r="N99" s="21">
        <v>1</v>
      </c>
      <c r="O99" s="27">
        <f t="shared" si="1"/>
        <v>5.8823529411764705E-2</v>
      </c>
      <c r="P99" s="21"/>
    </row>
    <row r="100" spans="2:16" x14ac:dyDescent="0.35">
      <c r="B100" s="21" t="s">
        <v>835</v>
      </c>
      <c r="C100" s="21">
        <v>2017</v>
      </c>
      <c r="D100" s="21" t="s">
        <v>100</v>
      </c>
      <c r="E100" s="21">
        <v>1</v>
      </c>
      <c r="F100" s="22" t="s">
        <v>830</v>
      </c>
      <c r="G100" s="21" t="s">
        <v>34</v>
      </c>
      <c r="H100" s="21" t="s">
        <v>35</v>
      </c>
      <c r="I100" s="21"/>
      <c r="J100" s="21" t="s">
        <v>36</v>
      </c>
      <c r="K100" s="21" t="s">
        <v>104</v>
      </c>
      <c r="L100" s="21" t="s">
        <v>37</v>
      </c>
      <c r="M100" s="35">
        <v>19</v>
      </c>
      <c r="N100" s="21">
        <v>0</v>
      </c>
      <c r="O100" s="27">
        <f t="shared" si="1"/>
        <v>0</v>
      </c>
      <c r="P100" s="21"/>
    </row>
    <row r="101" spans="2:16" ht="24" x14ac:dyDescent="0.35">
      <c r="B101" s="21" t="s">
        <v>835</v>
      </c>
      <c r="C101" s="25">
        <v>2018</v>
      </c>
      <c r="D101" s="21" t="s">
        <v>100</v>
      </c>
      <c r="E101" s="25">
        <v>1</v>
      </c>
      <c r="F101" s="22" t="s">
        <v>830</v>
      </c>
      <c r="G101" s="21" t="s">
        <v>507</v>
      </c>
      <c r="H101" s="21" t="s">
        <v>35</v>
      </c>
      <c r="I101" s="21"/>
      <c r="J101" s="21" t="s">
        <v>36</v>
      </c>
      <c r="K101" s="26" t="s">
        <v>104</v>
      </c>
      <c r="L101" s="21" t="s">
        <v>506</v>
      </c>
      <c r="M101" s="35">
        <v>20</v>
      </c>
      <c r="N101" s="21">
        <v>1</v>
      </c>
      <c r="O101" s="27">
        <f t="shared" si="1"/>
        <v>0.05</v>
      </c>
      <c r="P101" s="21"/>
    </row>
    <row r="102" spans="2:16" x14ac:dyDescent="0.35">
      <c r="B102" s="53" t="s">
        <v>892</v>
      </c>
      <c r="C102" s="51">
        <v>2018</v>
      </c>
      <c r="D102" s="52" t="s">
        <v>901</v>
      </c>
      <c r="E102" s="52">
        <v>1</v>
      </c>
      <c r="F102" s="21" t="s">
        <v>830</v>
      </c>
      <c r="G102" s="21" t="s">
        <v>923</v>
      </c>
      <c r="H102" s="21"/>
      <c r="I102" s="21"/>
      <c r="J102" s="21" t="s">
        <v>924</v>
      </c>
      <c r="K102" s="21" t="s">
        <v>105</v>
      </c>
      <c r="L102" s="21" t="s">
        <v>925</v>
      </c>
      <c r="M102" s="35">
        <v>17</v>
      </c>
      <c r="N102" s="21">
        <v>0</v>
      </c>
      <c r="O102" s="27">
        <f t="shared" si="1"/>
        <v>0</v>
      </c>
      <c r="P102" s="21"/>
    </row>
    <row r="103" spans="2:16" x14ac:dyDescent="0.35">
      <c r="B103" s="54" t="s">
        <v>892</v>
      </c>
      <c r="C103" s="51">
        <v>2018</v>
      </c>
      <c r="D103" s="52" t="s">
        <v>901</v>
      </c>
      <c r="E103" s="52">
        <v>1</v>
      </c>
      <c r="F103" s="21" t="s">
        <v>830</v>
      </c>
      <c r="G103" s="21" t="s">
        <v>926</v>
      </c>
      <c r="H103" s="21"/>
      <c r="I103" s="21"/>
      <c r="J103" s="21" t="s">
        <v>927</v>
      </c>
      <c r="K103" s="21" t="s">
        <v>105</v>
      </c>
      <c r="L103" s="21" t="s">
        <v>928</v>
      </c>
      <c r="M103" s="35">
        <v>15</v>
      </c>
      <c r="N103" s="21">
        <v>0</v>
      </c>
      <c r="O103" s="27">
        <f t="shared" si="1"/>
        <v>0</v>
      </c>
      <c r="P103" s="21"/>
    </row>
    <row r="104" spans="2:16" x14ac:dyDescent="0.35">
      <c r="B104" s="53" t="s">
        <v>892</v>
      </c>
      <c r="C104" s="51">
        <v>2017</v>
      </c>
      <c r="D104" s="52" t="s">
        <v>901</v>
      </c>
      <c r="E104" s="52">
        <v>1</v>
      </c>
      <c r="F104" s="21" t="s">
        <v>830</v>
      </c>
      <c r="G104" s="21" t="s">
        <v>977</v>
      </c>
      <c r="H104" s="21"/>
      <c r="I104" s="21"/>
      <c r="J104" s="21" t="s">
        <v>978</v>
      </c>
      <c r="K104" s="21" t="s">
        <v>105</v>
      </c>
      <c r="L104" s="21" t="s">
        <v>979</v>
      </c>
      <c r="M104" s="35">
        <v>18</v>
      </c>
      <c r="N104" s="21">
        <v>0</v>
      </c>
      <c r="O104" s="27">
        <f t="shared" si="1"/>
        <v>0</v>
      </c>
      <c r="P104" s="21"/>
    </row>
    <row r="105" spans="2:16" x14ac:dyDescent="0.35">
      <c r="B105" s="51" t="s">
        <v>835</v>
      </c>
      <c r="C105" s="51">
        <v>2018</v>
      </c>
      <c r="D105" s="51" t="s">
        <v>856</v>
      </c>
      <c r="E105" s="51">
        <v>1</v>
      </c>
      <c r="F105" s="21" t="s">
        <v>830</v>
      </c>
      <c r="G105" s="21" t="s">
        <v>809</v>
      </c>
      <c r="H105" s="21"/>
      <c r="I105" s="21"/>
      <c r="J105" s="21" t="s">
        <v>860</v>
      </c>
      <c r="K105" s="21" t="s">
        <v>186</v>
      </c>
      <c r="L105" s="21"/>
      <c r="M105" s="35">
        <v>13</v>
      </c>
      <c r="N105" s="21">
        <v>2</v>
      </c>
      <c r="O105" s="27">
        <f t="shared" si="1"/>
        <v>0.15384615384615385</v>
      </c>
      <c r="P105" s="21"/>
    </row>
    <row r="106" spans="2:16" x14ac:dyDescent="0.35">
      <c r="B106" s="52" t="s">
        <v>835</v>
      </c>
      <c r="C106" s="51">
        <v>2017</v>
      </c>
      <c r="D106" s="52" t="s">
        <v>856</v>
      </c>
      <c r="E106" s="51">
        <v>1</v>
      </c>
      <c r="F106" s="21" t="s">
        <v>830</v>
      </c>
      <c r="G106" s="21" t="s">
        <v>809</v>
      </c>
      <c r="H106" s="21"/>
      <c r="I106" s="21"/>
      <c r="J106" s="21" t="s">
        <v>860</v>
      </c>
      <c r="K106" s="21" t="s">
        <v>186</v>
      </c>
      <c r="L106" s="21"/>
      <c r="M106" s="35">
        <v>18</v>
      </c>
      <c r="N106" s="21">
        <v>0</v>
      </c>
      <c r="O106" s="27">
        <f t="shared" si="1"/>
        <v>0</v>
      </c>
      <c r="P106" s="21"/>
    </row>
    <row r="107" spans="2:16" x14ac:dyDescent="0.35">
      <c r="B107" s="21" t="s">
        <v>836</v>
      </c>
      <c r="C107" s="51">
        <v>2018</v>
      </c>
      <c r="D107" s="52" t="s">
        <v>856</v>
      </c>
      <c r="E107" s="51">
        <v>1</v>
      </c>
      <c r="F107" s="21" t="s">
        <v>830</v>
      </c>
      <c r="G107" s="21" t="s">
        <v>823</v>
      </c>
      <c r="H107" s="21"/>
      <c r="I107" s="21"/>
      <c r="J107" s="21" t="s">
        <v>875</v>
      </c>
      <c r="K107" s="21" t="s">
        <v>238</v>
      </c>
      <c r="L107" s="21"/>
      <c r="M107" s="35">
        <v>41</v>
      </c>
      <c r="N107" s="21">
        <v>2</v>
      </c>
      <c r="O107" s="27">
        <f t="shared" si="1"/>
        <v>4.878048780487805E-2</v>
      </c>
      <c r="P107" s="21"/>
    </row>
    <row r="108" spans="2:16" x14ac:dyDescent="0.35">
      <c r="B108" s="21" t="s">
        <v>836</v>
      </c>
      <c r="C108" s="51">
        <v>2017</v>
      </c>
      <c r="D108" s="52" t="s">
        <v>856</v>
      </c>
      <c r="E108" s="52">
        <v>1</v>
      </c>
      <c r="F108" s="21" t="s">
        <v>830</v>
      </c>
      <c r="G108" s="21" t="s">
        <v>823</v>
      </c>
      <c r="H108" s="21"/>
      <c r="I108" s="21"/>
      <c r="J108" s="21" t="s">
        <v>875</v>
      </c>
      <c r="K108" s="21" t="s">
        <v>238</v>
      </c>
      <c r="L108" s="21"/>
      <c r="M108" s="35">
        <v>45</v>
      </c>
      <c r="N108" s="21">
        <v>3</v>
      </c>
      <c r="O108" s="27">
        <f t="shared" si="1"/>
        <v>6.6666666666666666E-2</v>
      </c>
      <c r="P108" s="21"/>
    </row>
    <row r="109" spans="2:16" ht="24" x14ac:dyDescent="0.35">
      <c r="B109" s="21" t="s">
        <v>836</v>
      </c>
      <c r="C109" s="51">
        <v>2017</v>
      </c>
      <c r="D109" s="52" t="s">
        <v>901</v>
      </c>
      <c r="E109" s="52">
        <v>1</v>
      </c>
      <c r="F109" s="21" t="s">
        <v>830</v>
      </c>
      <c r="G109" s="21" t="s">
        <v>971</v>
      </c>
      <c r="H109" s="21"/>
      <c r="I109" s="21"/>
      <c r="J109" s="21" t="s">
        <v>972</v>
      </c>
      <c r="K109" s="21" t="s">
        <v>238</v>
      </c>
      <c r="L109" s="21" t="s">
        <v>973</v>
      </c>
      <c r="M109" s="35">
        <v>20</v>
      </c>
      <c r="N109" s="21">
        <v>0</v>
      </c>
      <c r="O109" s="27">
        <f t="shared" si="1"/>
        <v>0</v>
      </c>
      <c r="P109" s="21"/>
    </row>
    <row r="110" spans="2:16" ht="24" x14ac:dyDescent="0.35">
      <c r="B110" s="21" t="s">
        <v>836</v>
      </c>
      <c r="C110" s="51">
        <v>2017</v>
      </c>
      <c r="D110" s="52" t="s">
        <v>879</v>
      </c>
      <c r="E110" s="52">
        <v>1</v>
      </c>
      <c r="F110" s="21" t="s">
        <v>830</v>
      </c>
      <c r="G110" s="21" t="s">
        <v>947</v>
      </c>
      <c r="H110" s="21"/>
      <c r="I110" s="21"/>
      <c r="J110" s="21" t="s">
        <v>948</v>
      </c>
      <c r="K110" s="21" t="s">
        <v>238</v>
      </c>
      <c r="L110" s="21" t="s">
        <v>949</v>
      </c>
      <c r="M110" s="35">
        <v>33</v>
      </c>
      <c r="N110" s="21">
        <v>33</v>
      </c>
      <c r="O110" s="27">
        <f t="shared" si="1"/>
        <v>1</v>
      </c>
      <c r="P110" s="21"/>
    </row>
    <row r="111" spans="2:16" x14ac:dyDescent="0.35">
      <c r="B111" s="21" t="s">
        <v>836</v>
      </c>
      <c r="C111" s="21">
        <v>2017</v>
      </c>
      <c r="D111" s="21" t="s">
        <v>100</v>
      </c>
      <c r="E111" s="21">
        <v>1</v>
      </c>
      <c r="F111" s="22" t="s">
        <v>830</v>
      </c>
      <c r="G111" s="21" t="s">
        <v>51</v>
      </c>
      <c r="H111" s="21"/>
      <c r="I111" s="21"/>
      <c r="J111" s="21" t="s">
        <v>52</v>
      </c>
      <c r="K111" s="21" t="s">
        <v>102</v>
      </c>
      <c r="L111" s="21" t="s">
        <v>53</v>
      </c>
      <c r="M111" s="35">
        <v>48</v>
      </c>
      <c r="N111" s="21"/>
      <c r="O111" s="27">
        <f t="shared" si="1"/>
        <v>0</v>
      </c>
      <c r="P111" s="21"/>
    </row>
    <row r="112" spans="2:16" x14ac:dyDescent="0.35">
      <c r="B112" s="21" t="s">
        <v>836</v>
      </c>
      <c r="C112" s="21">
        <v>2017</v>
      </c>
      <c r="D112" s="21" t="s">
        <v>100</v>
      </c>
      <c r="E112" s="21">
        <v>1</v>
      </c>
      <c r="F112" s="22" t="s">
        <v>830</v>
      </c>
      <c r="G112" s="21" t="s">
        <v>68</v>
      </c>
      <c r="H112" s="21" t="s">
        <v>69</v>
      </c>
      <c r="I112" s="21"/>
      <c r="J112" s="21" t="s">
        <v>52</v>
      </c>
      <c r="K112" s="21" t="s">
        <v>102</v>
      </c>
      <c r="L112" s="21" t="s">
        <v>53</v>
      </c>
      <c r="M112" s="35">
        <v>50</v>
      </c>
      <c r="N112" s="21"/>
      <c r="O112" s="27">
        <f t="shared" si="1"/>
        <v>0</v>
      </c>
      <c r="P112" s="21" t="s">
        <v>70</v>
      </c>
    </row>
    <row r="113" spans="1:16" x14ac:dyDescent="0.35">
      <c r="B113" s="21" t="s">
        <v>836</v>
      </c>
      <c r="C113" s="21">
        <v>2017</v>
      </c>
      <c r="D113" s="21" t="s">
        <v>100</v>
      </c>
      <c r="E113" s="21">
        <v>1</v>
      </c>
      <c r="F113" s="22" t="s">
        <v>830</v>
      </c>
      <c r="G113" s="21" t="s">
        <v>71</v>
      </c>
      <c r="H113" s="21" t="s">
        <v>69</v>
      </c>
      <c r="I113" s="21"/>
      <c r="J113" s="21" t="s">
        <v>52</v>
      </c>
      <c r="K113" s="21" t="s">
        <v>102</v>
      </c>
      <c r="L113" s="21" t="s">
        <v>53</v>
      </c>
      <c r="M113" s="35">
        <v>15</v>
      </c>
      <c r="N113" s="21"/>
      <c r="O113" s="27">
        <f t="shared" si="1"/>
        <v>0</v>
      </c>
      <c r="P113" s="21" t="s">
        <v>70</v>
      </c>
    </row>
    <row r="114" spans="1:16" x14ac:dyDescent="0.35">
      <c r="B114" s="21" t="s">
        <v>836</v>
      </c>
      <c r="C114" s="21">
        <v>2017</v>
      </c>
      <c r="D114" s="21" t="s">
        <v>100</v>
      </c>
      <c r="E114" s="21">
        <v>1</v>
      </c>
      <c r="F114" s="22" t="s">
        <v>830</v>
      </c>
      <c r="G114" s="21" t="s">
        <v>72</v>
      </c>
      <c r="H114" s="21" t="s">
        <v>69</v>
      </c>
      <c r="I114" s="21"/>
      <c r="J114" s="21" t="s">
        <v>52</v>
      </c>
      <c r="K114" s="21" t="s">
        <v>102</v>
      </c>
      <c r="L114" s="21" t="s">
        <v>53</v>
      </c>
      <c r="M114" s="35">
        <v>20</v>
      </c>
      <c r="N114" s="21"/>
      <c r="O114" s="27">
        <f t="shared" si="1"/>
        <v>0</v>
      </c>
      <c r="P114" s="21" t="s">
        <v>70</v>
      </c>
    </row>
    <row r="115" spans="1:16" x14ac:dyDescent="0.35">
      <c r="B115" s="21" t="s">
        <v>836</v>
      </c>
      <c r="C115" s="21">
        <v>2017</v>
      </c>
      <c r="D115" s="21" t="s">
        <v>100</v>
      </c>
      <c r="E115" s="21">
        <v>1</v>
      </c>
      <c r="F115" s="22" t="s">
        <v>830</v>
      </c>
      <c r="G115" s="21" t="s">
        <v>73</v>
      </c>
      <c r="H115" s="21" t="s">
        <v>69</v>
      </c>
      <c r="I115" s="21"/>
      <c r="J115" s="21" t="s">
        <v>52</v>
      </c>
      <c r="K115" s="21" t="s">
        <v>102</v>
      </c>
      <c r="L115" s="21" t="s">
        <v>53</v>
      </c>
      <c r="M115" s="35">
        <v>27</v>
      </c>
      <c r="N115" s="21"/>
      <c r="O115" s="27">
        <f t="shared" si="1"/>
        <v>0</v>
      </c>
      <c r="P115" s="21" t="s">
        <v>70</v>
      </c>
    </row>
    <row r="116" spans="1:16" x14ac:dyDescent="0.35">
      <c r="B116" s="21" t="s">
        <v>836</v>
      </c>
      <c r="C116" s="21">
        <v>2017</v>
      </c>
      <c r="D116" s="21" t="s">
        <v>100</v>
      </c>
      <c r="E116" s="21">
        <v>1</v>
      </c>
      <c r="F116" s="22" t="s">
        <v>830</v>
      </c>
      <c r="G116" s="21" t="s">
        <v>74</v>
      </c>
      <c r="H116" s="21" t="s">
        <v>69</v>
      </c>
      <c r="I116" s="21"/>
      <c r="J116" s="21" t="s">
        <v>52</v>
      </c>
      <c r="K116" s="21" t="s">
        <v>102</v>
      </c>
      <c r="L116" s="21" t="s">
        <v>53</v>
      </c>
      <c r="M116" s="35">
        <v>29</v>
      </c>
      <c r="N116" s="21"/>
      <c r="O116" s="27">
        <f t="shared" si="1"/>
        <v>0</v>
      </c>
      <c r="P116" s="21" t="s">
        <v>70</v>
      </c>
    </row>
    <row r="117" spans="1:16" x14ac:dyDescent="0.35">
      <c r="B117" s="21" t="s">
        <v>836</v>
      </c>
      <c r="C117" s="25">
        <v>2018</v>
      </c>
      <c r="D117" s="21" t="s">
        <v>100</v>
      </c>
      <c r="E117" s="25">
        <v>1</v>
      </c>
      <c r="F117" s="22" t="s">
        <v>830</v>
      </c>
      <c r="G117" s="21" t="s">
        <v>489</v>
      </c>
      <c r="H117" s="21"/>
      <c r="I117" s="21"/>
      <c r="J117" s="21" t="s">
        <v>52</v>
      </c>
      <c r="K117" s="26" t="s">
        <v>102</v>
      </c>
      <c r="L117" s="21" t="s">
        <v>486</v>
      </c>
      <c r="M117" s="35">
        <v>50</v>
      </c>
      <c r="N117" s="21">
        <v>1</v>
      </c>
      <c r="O117" s="27">
        <f t="shared" si="1"/>
        <v>0.02</v>
      </c>
      <c r="P117" s="21" t="s">
        <v>70</v>
      </c>
    </row>
    <row r="118" spans="1:16" x14ac:dyDescent="0.35">
      <c r="B118" s="21" t="s">
        <v>836</v>
      </c>
      <c r="C118" s="25">
        <v>2018</v>
      </c>
      <c r="D118" s="21" t="s">
        <v>100</v>
      </c>
      <c r="E118" s="25">
        <v>1</v>
      </c>
      <c r="F118" s="22" t="s">
        <v>830</v>
      </c>
      <c r="G118" s="21" t="s">
        <v>74</v>
      </c>
      <c r="H118" s="21"/>
      <c r="I118" s="21"/>
      <c r="J118" s="21" t="s">
        <v>52</v>
      </c>
      <c r="K118" s="26" t="s">
        <v>102</v>
      </c>
      <c r="L118" s="21" t="s">
        <v>486</v>
      </c>
      <c r="M118" s="35">
        <v>24</v>
      </c>
      <c r="N118" s="21">
        <v>6</v>
      </c>
      <c r="O118" s="27">
        <f t="shared" si="1"/>
        <v>0.25</v>
      </c>
      <c r="P118" s="21" t="s">
        <v>70</v>
      </c>
    </row>
    <row r="119" spans="1:16" ht="36" x14ac:dyDescent="0.35">
      <c r="A119" s="21"/>
      <c r="B119" s="53" t="s">
        <v>888</v>
      </c>
      <c r="C119" s="51">
        <v>2017</v>
      </c>
      <c r="D119" s="52" t="s">
        <v>879</v>
      </c>
      <c r="E119" s="52">
        <v>1</v>
      </c>
      <c r="F119" s="21" t="s">
        <v>830</v>
      </c>
      <c r="G119" s="21" t="s">
        <v>952</v>
      </c>
      <c r="H119" s="21"/>
      <c r="I119" s="21"/>
      <c r="J119" s="21" t="s">
        <v>953</v>
      </c>
      <c r="K119" s="21" t="s">
        <v>102</v>
      </c>
      <c r="L119" s="21" t="s">
        <v>954</v>
      </c>
      <c r="M119" s="35">
        <v>48</v>
      </c>
      <c r="N119" s="21">
        <v>0</v>
      </c>
      <c r="O119" s="27">
        <f t="shared" si="1"/>
        <v>0</v>
      </c>
      <c r="P119" s="21"/>
    </row>
    <row r="120" spans="1:16" x14ac:dyDescent="0.35">
      <c r="A120" s="21"/>
      <c r="B120" s="21" t="s">
        <v>836</v>
      </c>
      <c r="C120" s="51">
        <v>2017</v>
      </c>
      <c r="D120" s="52" t="s">
        <v>856</v>
      </c>
      <c r="E120" s="52">
        <v>1</v>
      </c>
      <c r="F120" s="21" t="s">
        <v>830</v>
      </c>
      <c r="G120" s="21" t="s">
        <v>827</v>
      </c>
      <c r="H120" s="21"/>
      <c r="I120" s="21"/>
      <c r="J120" s="21"/>
      <c r="K120" s="21"/>
      <c r="L120" s="21"/>
      <c r="M120" s="35"/>
      <c r="N120" s="21"/>
      <c r="O120" s="27" t="b">
        <f t="shared" si="1"/>
        <v>0</v>
      </c>
      <c r="P120" s="21"/>
    </row>
    <row r="121" spans="1:16" ht="24" x14ac:dyDescent="0.35">
      <c r="A121" s="21"/>
      <c r="B121" s="21" t="s">
        <v>835</v>
      </c>
      <c r="C121" s="21">
        <v>2017</v>
      </c>
      <c r="D121" s="21" t="s">
        <v>100</v>
      </c>
      <c r="E121" s="21">
        <v>1</v>
      </c>
      <c r="F121" s="21" t="s">
        <v>833</v>
      </c>
      <c r="G121" s="21" t="s">
        <v>38</v>
      </c>
      <c r="H121" s="21" t="s">
        <v>39</v>
      </c>
      <c r="I121" s="21"/>
      <c r="J121" s="21" t="s">
        <v>40</v>
      </c>
      <c r="K121" s="21" t="s">
        <v>103</v>
      </c>
      <c r="L121" s="21" t="s">
        <v>41</v>
      </c>
      <c r="M121" s="35">
        <v>21</v>
      </c>
      <c r="N121" s="21">
        <v>0</v>
      </c>
      <c r="O121" s="27">
        <f t="shared" si="1"/>
        <v>0</v>
      </c>
      <c r="P121" s="21"/>
    </row>
    <row r="122" spans="1:16" x14ac:dyDescent="0.35">
      <c r="A122" s="21"/>
      <c r="B122" s="21" t="s">
        <v>835</v>
      </c>
      <c r="C122" s="21">
        <v>2017</v>
      </c>
      <c r="D122" s="21" t="s">
        <v>842</v>
      </c>
      <c r="E122" s="21">
        <v>1</v>
      </c>
      <c r="F122" s="21" t="s">
        <v>833</v>
      </c>
      <c r="G122" s="21" t="s">
        <v>145</v>
      </c>
      <c r="H122" s="21"/>
      <c r="I122" s="21"/>
      <c r="J122" s="21" t="s">
        <v>146</v>
      </c>
      <c r="K122" s="21" t="s">
        <v>103</v>
      </c>
      <c r="L122" s="21" t="s">
        <v>147</v>
      </c>
      <c r="M122" s="35">
        <v>41</v>
      </c>
      <c r="N122" s="21"/>
      <c r="O122" s="27">
        <f t="shared" si="1"/>
        <v>0</v>
      </c>
      <c r="P122" s="21"/>
    </row>
    <row r="123" spans="1:16" ht="24" x14ac:dyDescent="0.35">
      <c r="A123" s="21"/>
      <c r="B123" s="52" t="s">
        <v>835</v>
      </c>
      <c r="C123" s="51">
        <v>2017</v>
      </c>
      <c r="D123" s="52" t="s">
        <v>879</v>
      </c>
      <c r="E123" s="52">
        <v>1</v>
      </c>
      <c r="F123" s="21" t="s">
        <v>833</v>
      </c>
      <c r="G123" s="21" t="s">
        <v>932</v>
      </c>
      <c r="H123" s="21"/>
      <c r="I123" s="21"/>
      <c r="J123" s="21" t="s">
        <v>933</v>
      </c>
      <c r="K123" s="21" t="s">
        <v>697</v>
      </c>
      <c r="L123" s="21" t="s">
        <v>934</v>
      </c>
      <c r="M123" s="35">
        <v>47</v>
      </c>
      <c r="N123" s="21">
        <v>37</v>
      </c>
      <c r="O123" s="27">
        <f t="shared" si="1"/>
        <v>0.78723404255319152</v>
      </c>
      <c r="P123" s="21"/>
    </row>
    <row r="124" spans="1:16" ht="24" x14ac:dyDescent="0.35">
      <c r="A124" s="21"/>
      <c r="B124" s="21" t="s">
        <v>835</v>
      </c>
      <c r="C124" s="21">
        <v>2017</v>
      </c>
      <c r="D124" s="22" t="s">
        <v>851</v>
      </c>
      <c r="E124" s="21">
        <v>1</v>
      </c>
      <c r="F124" s="21" t="s">
        <v>833</v>
      </c>
      <c r="G124" s="21" t="s">
        <v>134</v>
      </c>
      <c r="H124" s="21" t="s">
        <v>135</v>
      </c>
      <c r="I124" s="21"/>
      <c r="J124" s="21" t="s">
        <v>136</v>
      </c>
      <c r="K124" s="21" t="s">
        <v>106</v>
      </c>
      <c r="L124" s="21" t="s">
        <v>137</v>
      </c>
      <c r="M124" s="35">
        <v>30</v>
      </c>
      <c r="N124" s="21">
        <v>8</v>
      </c>
      <c r="O124" s="27">
        <f t="shared" si="1"/>
        <v>0.26666666666666666</v>
      </c>
      <c r="P124" s="21"/>
    </row>
    <row r="125" spans="1:16" x14ac:dyDescent="0.35">
      <c r="A125" s="21"/>
      <c r="B125" s="52" t="s">
        <v>837</v>
      </c>
      <c r="C125" s="51">
        <v>2018</v>
      </c>
      <c r="D125" s="52" t="s">
        <v>856</v>
      </c>
      <c r="E125" s="51">
        <v>1</v>
      </c>
      <c r="F125" s="21" t="s">
        <v>833</v>
      </c>
      <c r="G125" s="21" t="s">
        <v>861</v>
      </c>
      <c r="H125" s="21"/>
      <c r="I125" s="21"/>
      <c r="J125" s="21" t="s">
        <v>862</v>
      </c>
      <c r="K125" s="21" t="s">
        <v>107</v>
      </c>
      <c r="L125" s="21"/>
      <c r="M125" s="35">
        <v>3</v>
      </c>
      <c r="N125" s="21">
        <v>3</v>
      </c>
      <c r="O125" s="27">
        <f t="shared" si="1"/>
        <v>1</v>
      </c>
      <c r="P125" s="21"/>
    </row>
    <row r="126" spans="1:16" x14ac:dyDescent="0.35">
      <c r="A126" s="21"/>
      <c r="B126" s="52" t="s">
        <v>837</v>
      </c>
      <c r="C126" s="51">
        <v>2018</v>
      </c>
      <c r="D126" s="52" t="s">
        <v>856</v>
      </c>
      <c r="E126" s="51">
        <v>1</v>
      </c>
      <c r="F126" s="21" t="s">
        <v>833</v>
      </c>
      <c r="G126" s="21" t="s">
        <v>811</v>
      </c>
      <c r="H126" s="21"/>
      <c r="I126" s="21"/>
      <c r="J126" s="21" t="s">
        <v>863</v>
      </c>
      <c r="K126" s="21" t="s">
        <v>107</v>
      </c>
      <c r="L126" s="21"/>
      <c r="M126" s="35">
        <v>12</v>
      </c>
      <c r="N126" s="21">
        <v>3</v>
      </c>
      <c r="O126" s="27">
        <f t="shared" si="1"/>
        <v>0.25</v>
      </c>
      <c r="P126" s="21"/>
    </row>
    <row r="127" spans="1:16" x14ac:dyDescent="0.35">
      <c r="A127" s="21"/>
      <c r="B127" s="52" t="s">
        <v>837</v>
      </c>
      <c r="C127" s="51">
        <v>2018</v>
      </c>
      <c r="D127" s="52" t="s">
        <v>856</v>
      </c>
      <c r="E127" s="51">
        <v>1</v>
      </c>
      <c r="F127" s="21" t="s">
        <v>833</v>
      </c>
      <c r="G127" s="21" t="s">
        <v>813</v>
      </c>
      <c r="H127" s="21"/>
      <c r="I127" s="21"/>
      <c r="J127" s="21" t="s">
        <v>865</v>
      </c>
      <c r="K127" s="21" t="s">
        <v>107</v>
      </c>
      <c r="L127" s="21"/>
      <c r="M127" s="35">
        <v>6</v>
      </c>
      <c r="N127" s="21">
        <v>5</v>
      </c>
      <c r="O127" s="27">
        <f t="shared" si="1"/>
        <v>0.83333333333333337</v>
      </c>
      <c r="P127" s="21"/>
    </row>
    <row r="128" spans="1:16" x14ac:dyDescent="0.35">
      <c r="A128" s="21"/>
      <c r="B128" s="52" t="s">
        <v>837</v>
      </c>
      <c r="C128" s="51">
        <v>2017</v>
      </c>
      <c r="D128" s="52" t="s">
        <v>856</v>
      </c>
      <c r="E128" s="52">
        <v>1</v>
      </c>
      <c r="F128" s="21" t="s">
        <v>833</v>
      </c>
      <c r="G128" s="21" t="s">
        <v>810</v>
      </c>
      <c r="H128" s="21"/>
      <c r="I128" s="21"/>
      <c r="J128" s="21" t="s">
        <v>862</v>
      </c>
      <c r="K128" s="21" t="s">
        <v>107</v>
      </c>
      <c r="L128" s="21"/>
      <c r="M128" s="35">
        <v>17</v>
      </c>
      <c r="N128" s="21">
        <v>14</v>
      </c>
      <c r="O128" s="27">
        <f t="shared" si="1"/>
        <v>0.82352941176470584</v>
      </c>
      <c r="P128" s="21"/>
    </row>
    <row r="129" spans="1:16" x14ac:dyDescent="0.35">
      <c r="A129" s="21"/>
      <c r="B129" s="52" t="s">
        <v>837</v>
      </c>
      <c r="C129" s="51">
        <v>2017</v>
      </c>
      <c r="D129" s="52" t="s">
        <v>856</v>
      </c>
      <c r="E129" s="52">
        <v>1</v>
      </c>
      <c r="F129" s="21" t="s">
        <v>833</v>
      </c>
      <c r="G129" s="21" t="s">
        <v>813</v>
      </c>
      <c r="H129" s="21"/>
      <c r="I129" s="21"/>
      <c r="J129" s="21" t="s">
        <v>865</v>
      </c>
      <c r="K129" s="21" t="s">
        <v>107</v>
      </c>
      <c r="L129" s="21"/>
      <c r="M129" s="35">
        <v>12</v>
      </c>
      <c r="N129" s="21">
        <v>5</v>
      </c>
      <c r="O129" s="27">
        <f t="shared" si="1"/>
        <v>0.41666666666666669</v>
      </c>
      <c r="P129" s="21"/>
    </row>
    <row r="130" spans="1:16" x14ac:dyDescent="0.35">
      <c r="A130" s="21"/>
      <c r="B130" s="21" t="s">
        <v>837</v>
      </c>
      <c r="C130" s="21">
        <v>2017</v>
      </c>
      <c r="D130" s="22" t="s">
        <v>851</v>
      </c>
      <c r="E130" s="21">
        <v>1</v>
      </c>
      <c r="F130" s="21" t="s">
        <v>833</v>
      </c>
      <c r="G130" s="21" t="s">
        <v>218</v>
      </c>
      <c r="H130" s="21"/>
      <c r="I130" s="21" t="s">
        <v>219</v>
      </c>
      <c r="J130" s="21" t="s">
        <v>220</v>
      </c>
      <c r="K130" s="21" t="s">
        <v>107</v>
      </c>
      <c r="L130" s="21" t="s">
        <v>221</v>
      </c>
      <c r="M130" s="35">
        <v>56</v>
      </c>
      <c r="N130" s="21">
        <v>4</v>
      </c>
      <c r="O130" s="27">
        <f t="shared" si="1"/>
        <v>7.1428571428571425E-2</v>
      </c>
      <c r="P130" s="21"/>
    </row>
    <row r="131" spans="1:16" x14ac:dyDescent="0.35">
      <c r="B131" s="52" t="s">
        <v>835</v>
      </c>
      <c r="C131" s="51">
        <v>2018</v>
      </c>
      <c r="D131" s="52" t="s">
        <v>856</v>
      </c>
      <c r="E131" s="51">
        <v>1</v>
      </c>
      <c r="F131" s="21" t="s">
        <v>833</v>
      </c>
      <c r="G131" s="21" t="s">
        <v>820</v>
      </c>
      <c r="H131" s="21"/>
      <c r="I131" s="21"/>
      <c r="J131" s="21" t="s">
        <v>872</v>
      </c>
      <c r="K131" s="21" t="s">
        <v>105</v>
      </c>
      <c r="L131" s="21"/>
      <c r="M131" s="35">
        <v>12</v>
      </c>
      <c r="N131" s="21">
        <v>0</v>
      </c>
      <c r="O131" s="27">
        <f t="shared" ref="O131:O194" si="2">IF(M131&lt;&gt;0,N131/M131)</f>
        <v>0</v>
      </c>
      <c r="P131" s="21"/>
    </row>
    <row r="132" spans="1:16" x14ac:dyDescent="0.35">
      <c r="B132" s="52" t="s">
        <v>835</v>
      </c>
      <c r="C132" s="51">
        <v>2017</v>
      </c>
      <c r="D132" s="52" t="s">
        <v>856</v>
      </c>
      <c r="E132" s="52">
        <v>1</v>
      </c>
      <c r="F132" s="21" t="s">
        <v>833</v>
      </c>
      <c r="G132" s="21" t="s">
        <v>820</v>
      </c>
      <c r="H132" s="21"/>
      <c r="I132" s="21"/>
      <c r="J132" s="21" t="s">
        <v>872</v>
      </c>
      <c r="K132" s="21" t="s">
        <v>105</v>
      </c>
      <c r="L132" s="21"/>
      <c r="M132" s="35">
        <v>11</v>
      </c>
      <c r="N132" s="21">
        <v>1</v>
      </c>
      <c r="O132" s="27">
        <f t="shared" si="2"/>
        <v>9.0909090909090912E-2</v>
      </c>
      <c r="P132" s="21"/>
    </row>
    <row r="133" spans="1:16" ht="24" x14ac:dyDescent="0.35">
      <c r="B133" s="21" t="s">
        <v>835</v>
      </c>
      <c r="C133" s="21">
        <v>2017</v>
      </c>
      <c r="D133" s="22" t="s">
        <v>843</v>
      </c>
      <c r="E133" s="21">
        <v>1</v>
      </c>
      <c r="F133" s="21" t="s">
        <v>833</v>
      </c>
      <c r="G133" s="22" t="s">
        <v>110</v>
      </c>
      <c r="H133" s="22"/>
      <c r="I133" s="21"/>
      <c r="J133" s="22" t="s">
        <v>111</v>
      </c>
      <c r="K133" s="23" t="s">
        <v>105</v>
      </c>
      <c r="L133" s="22" t="s">
        <v>112</v>
      </c>
      <c r="M133" s="36">
        <v>10</v>
      </c>
      <c r="N133" s="23"/>
      <c r="O133" s="27">
        <f t="shared" si="2"/>
        <v>0</v>
      </c>
      <c r="P133" s="23"/>
    </row>
    <row r="134" spans="1:16" x14ac:dyDescent="0.35">
      <c r="B134" s="21" t="s">
        <v>836</v>
      </c>
      <c r="C134" s="51">
        <v>2018</v>
      </c>
      <c r="D134" s="52" t="s">
        <v>856</v>
      </c>
      <c r="E134" s="51">
        <v>1</v>
      </c>
      <c r="F134" s="21" t="s">
        <v>833</v>
      </c>
      <c r="G134" s="21" t="s">
        <v>824</v>
      </c>
      <c r="H134" s="21"/>
      <c r="I134" s="21"/>
      <c r="J134" s="21" t="s">
        <v>414</v>
      </c>
      <c r="K134" s="21" t="s">
        <v>105</v>
      </c>
      <c r="L134" s="21"/>
      <c r="M134" s="35">
        <v>4</v>
      </c>
      <c r="N134" s="21">
        <v>1</v>
      </c>
      <c r="O134" s="27">
        <f t="shared" si="2"/>
        <v>0.25</v>
      </c>
      <c r="P134" s="21"/>
    </row>
    <row r="135" spans="1:16" x14ac:dyDescent="0.35">
      <c r="B135" s="21" t="s">
        <v>836</v>
      </c>
      <c r="C135" s="51">
        <v>2017</v>
      </c>
      <c r="D135" s="52" t="s">
        <v>856</v>
      </c>
      <c r="E135" s="52">
        <v>1</v>
      </c>
      <c r="F135" s="21" t="s">
        <v>833</v>
      </c>
      <c r="G135" s="21" t="s">
        <v>824</v>
      </c>
      <c r="H135" s="21"/>
      <c r="I135" s="21"/>
      <c r="J135" s="21" t="s">
        <v>414</v>
      </c>
      <c r="K135" s="21" t="s">
        <v>105</v>
      </c>
      <c r="L135" s="21"/>
      <c r="M135" s="35">
        <v>2</v>
      </c>
      <c r="N135" s="21">
        <v>0</v>
      </c>
      <c r="O135" s="27">
        <f t="shared" si="2"/>
        <v>0</v>
      </c>
      <c r="P135" s="21"/>
    </row>
    <row r="136" spans="1:16" x14ac:dyDescent="0.35">
      <c r="B136" s="21" t="s">
        <v>836</v>
      </c>
      <c r="C136" s="51">
        <v>2018</v>
      </c>
      <c r="D136" s="52" t="s">
        <v>856</v>
      </c>
      <c r="E136" s="51">
        <v>1</v>
      </c>
      <c r="F136" s="21" t="s">
        <v>833</v>
      </c>
      <c r="G136" s="21" t="s">
        <v>822</v>
      </c>
      <c r="H136" s="21"/>
      <c r="I136" s="21"/>
      <c r="J136" s="21" t="s">
        <v>874</v>
      </c>
      <c r="K136" s="21" t="s">
        <v>238</v>
      </c>
      <c r="L136" s="21"/>
      <c r="M136" s="35">
        <v>11</v>
      </c>
      <c r="N136" s="21">
        <v>2</v>
      </c>
      <c r="O136" s="27">
        <f t="shared" si="2"/>
        <v>0.18181818181818182</v>
      </c>
      <c r="P136" s="21"/>
    </row>
    <row r="137" spans="1:16" x14ac:dyDescent="0.35">
      <c r="B137" s="21" t="s">
        <v>836</v>
      </c>
      <c r="C137" s="51">
        <v>2017</v>
      </c>
      <c r="D137" s="52" t="s">
        <v>856</v>
      </c>
      <c r="E137" s="52">
        <v>1</v>
      </c>
      <c r="F137" s="21" t="s">
        <v>833</v>
      </c>
      <c r="G137" s="21" t="s">
        <v>825</v>
      </c>
      <c r="H137" s="21"/>
      <c r="I137" s="21"/>
      <c r="J137" s="21" t="s">
        <v>876</v>
      </c>
      <c r="K137" s="21" t="s">
        <v>238</v>
      </c>
      <c r="L137" s="21"/>
      <c r="M137" s="35">
        <v>3</v>
      </c>
      <c r="N137" s="21">
        <v>2</v>
      </c>
      <c r="O137" s="27">
        <f t="shared" si="2"/>
        <v>0.66666666666666663</v>
      </c>
      <c r="P137" s="21"/>
    </row>
    <row r="138" spans="1:16" ht="24" x14ac:dyDescent="0.35">
      <c r="B138" s="21" t="s">
        <v>836</v>
      </c>
      <c r="C138" s="25">
        <v>2018</v>
      </c>
      <c r="D138" s="21" t="s">
        <v>100</v>
      </c>
      <c r="E138" s="25">
        <v>1</v>
      </c>
      <c r="F138" s="21" t="s">
        <v>834</v>
      </c>
      <c r="G138" s="21" t="s">
        <v>497</v>
      </c>
      <c r="H138" s="21"/>
      <c r="I138" s="21"/>
      <c r="J138" s="21" t="s">
        <v>496</v>
      </c>
      <c r="K138" s="26" t="s">
        <v>102</v>
      </c>
      <c r="L138" s="21" t="s">
        <v>495</v>
      </c>
      <c r="M138" s="35">
        <v>36</v>
      </c>
      <c r="N138" s="21">
        <v>2</v>
      </c>
      <c r="O138" s="27">
        <f t="shared" si="2"/>
        <v>5.5555555555555552E-2</v>
      </c>
      <c r="P138" s="21" t="s">
        <v>187</v>
      </c>
    </row>
    <row r="139" spans="1:16" x14ac:dyDescent="0.35">
      <c r="B139" s="21" t="s">
        <v>835</v>
      </c>
      <c r="C139" s="21">
        <v>2018</v>
      </c>
      <c r="D139" s="21" t="s">
        <v>844</v>
      </c>
      <c r="E139" s="22">
        <v>1</v>
      </c>
      <c r="F139" s="21" t="s">
        <v>834</v>
      </c>
      <c r="G139" s="21" t="s">
        <v>324</v>
      </c>
      <c r="H139" s="21"/>
      <c r="I139" s="21" t="s">
        <v>87</v>
      </c>
      <c r="J139" s="21" t="s">
        <v>325</v>
      </c>
      <c r="K139" s="21" t="s">
        <v>688</v>
      </c>
      <c r="L139" s="21" t="s">
        <v>326</v>
      </c>
      <c r="M139" s="35">
        <v>45</v>
      </c>
      <c r="N139" s="21">
        <v>0</v>
      </c>
      <c r="O139" s="27">
        <f t="shared" si="2"/>
        <v>0</v>
      </c>
      <c r="P139" s="21"/>
    </row>
    <row r="140" spans="1:16" ht="24" x14ac:dyDescent="0.35">
      <c r="B140" s="21" t="s">
        <v>835</v>
      </c>
      <c r="C140" s="21">
        <v>2017</v>
      </c>
      <c r="D140" s="21" t="s">
        <v>100</v>
      </c>
      <c r="E140" s="21">
        <v>1</v>
      </c>
      <c r="F140" s="21" t="s">
        <v>834</v>
      </c>
      <c r="G140" s="21" t="s">
        <v>14</v>
      </c>
      <c r="H140" s="21" t="s">
        <v>15</v>
      </c>
      <c r="I140" s="21"/>
      <c r="J140" s="21" t="s">
        <v>16</v>
      </c>
      <c r="K140" s="21" t="s">
        <v>688</v>
      </c>
      <c r="L140" s="21" t="s">
        <v>17</v>
      </c>
      <c r="M140" s="35">
        <v>79</v>
      </c>
      <c r="N140" s="21">
        <v>79</v>
      </c>
      <c r="O140" s="27">
        <f t="shared" si="2"/>
        <v>1</v>
      </c>
      <c r="P140" s="21" t="s">
        <v>18</v>
      </c>
    </row>
    <row r="141" spans="1:16" x14ac:dyDescent="0.35">
      <c r="B141" s="21" t="s">
        <v>836</v>
      </c>
      <c r="C141" s="21">
        <v>2017</v>
      </c>
      <c r="D141" s="21" t="s">
        <v>100</v>
      </c>
      <c r="E141" s="21">
        <v>1</v>
      </c>
      <c r="F141" s="21" t="s">
        <v>834</v>
      </c>
      <c r="G141" s="21" t="s">
        <v>75</v>
      </c>
      <c r="H141" s="21"/>
      <c r="I141" s="21" t="s">
        <v>76</v>
      </c>
      <c r="J141" s="21" t="s">
        <v>77</v>
      </c>
      <c r="K141" s="21" t="s">
        <v>688</v>
      </c>
      <c r="L141" s="21" t="s">
        <v>78</v>
      </c>
      <c r="M141" s="35">
        <v>22</v>
      </c>
      <c r="N141" s="21"/>
      <c r="O141" s="27">
        <f t="shared" si="2"/>
        <v>0</v>
      </c>
      <c r="P141" s="21"/>
    </row>
    <row r="142" spans="1:16" ht="24" x14ac:dyDescent="0.35">
      <c r="B142" s="21" t="s">
        <v>837</v>
      </c>
      <c r="C142" s="21">
        <v>2018</v>
      </c>
      <c r="D142" s="21" t="s">
        <v>844</v>
      </c>
      <c r="E142" s="22">
        <v>1</v>
      </c>
      <c r="F142" s="21" t="s">
        <v>834</v>
      </c>
      <c r="G142" s="21" t="s">
        <v>345</v>
      </c>
      <c r="H142" s="21"/>
      <c r="I142" s="21" t="s">
        <v>219</v>
      </c>
      <c r="J142" s="21" t="s">
        <v>346</v>
      </c>
      <c r="K142" s="21" t="s">
        <v>688</v>
      </c>
      <c r="L142" s="21" t="s">
        <v>347</v>
      </c>
      <c r="M142" s="35">
        <v>27</v>
      </c>
      <c r="N142" s="21">
        <v>4</v>
      </c>
      <c r="O142" s="27">
        <f t="shared" si="2"/>
        <v>0.14814814814814814</v>
      </c>
      <c r="P142" s="21" t="s">
        <v>348</v>
      </c>
    </row>
    <row r="143" spans="1:16" ht="24" x14ac:dyDescent="0.35">
      <c r="B143" s="21" t="s">
        <v>836</v>
      </c>
      <c r="C143" s="21">
        <v>2019</v>
      </c>
      <c r="D143" s="21" t="s">
        <v>844</v>
      </c>
      <c r="E143" s="21">
        <v>1</v>
      </c>
      <c r="F143" s="21" t="s">
        <v>834</v>
      </c>
      <c r="G143" s="21" t="s">
        <v>686</v>
      </c>
      <c r="H143" s="21"/>
      <c r="I143" s="21" t="s">
        <v>87</v>
      </c>
      <c r="J143" s="21" t="s">
        <v>687</v>
      </c>
      <c r="K143" s="21" t="s">
        <v>688</v>
      </c>
      <c r="L143" s="21" t="s">
        <v>689</v>
      </c>
      <c r="M143" s="35">
        <v>38</v>
      </c>
      <c r="N143" s="21">
        <v>1</v>
      </c>
      <c r="O143" s="27">
        <f t="shared" si="2"/>
        <v>2.6315789473684209E-2</v>
      </c>
      <c r="P143" s="21" t="s">
        <v>690</v>
      </c>
    </row>
    <row r="144" spans="1:16" ht="24" x14ac:dyDescent="0.35">
      <c r="B144" s="21" t="s">
        <v>837</v>
      </c>
      <c r="C144" s="21">
        <v>2019</v>
      </c>
      <c r="D144" s="21" t="s">
        <v>844</v>
      </c>
      <c r="E144" s="21">
        <v>1</v>
      </c>
      <c r="F144" s="21" t="s">
        <v>834</v>
      </c>
      <c r="G144" s="25"/>
      <c r="H144" s="25"/>
      <c r="I144" s="25" t="s">
        <v>230</v>
      </c>
      <c r="J144" s="25" t="s">
        <v>709</v>
      </c>
      <c r="K144" s="21" t="s">
        <v>688</v>
      </c>
      <c r="L144" s="25" t="s">
        <v>710</v>
      </c>
      <c r="M144" s="38"/>
      <c r="N144" s="25"/>
      <c r="O144" s="27" t="b">
        <f t="shared" si="2"/>
        <v>0</v>
      </c>
      <c r="P144" s="25"/>
    </row>
    <row r="145" spans="2:16" ht="24" x14ac:dyDescent="0.35">
      <c r="B145" s="21" t="s">
        <v>837</v>
      </c>
      <c r="C145" s="21">
        <v>2019</v>
      </c>
      <c r="D145" s="21" t="s">
        <v>844</v>
      </c>
      <c r="E145" s="21">
        <v>1</v>
      </c>
      <c r="F145" s="21" t="s">
        <v>834</v>
      </c>
      <c r="G145" s="21" t="s">
        <v>747</v>
      </c>
      <c r="H145" s="21"/>
      <c r="I145" s="21" t="s">
        <v>87</v>
      </c>
      <c r="J145" s="21" t="s">
        <v>748</v>
      </c>
      <c r="K145" s="21" t="s">
        <v>688</v>
      </c>
      <c r="L145" s="21" t="s">
        <v>749</v>
      </c>
      <c r="M145" s="35">
        <v>30</v>
      </c>
      <c r="N145" s="21">
        <v>1</v>
      </c>
      <c r="O145" s="27">
        <f t="shared" si="2"/>
        <v>3.3333333333333333E-2</v>
      </c>
      <c r="P145" s="21" t="s">
        <v>750</v>
      </c>
    </row>
    <row r="146" spans="2:16" ht="24" x14ac:dyDescent="0.35">
      <c r="B146" s="21" t="s">
        <v>837</v>
      </c>
      <c r="C146" s="21">
        <v>2017</v>
      </c>
      <c r="D146" s="21" t="s">
        <v>842</v>
      </c>
      <c r="E146" s="21">
        <v>1</v>
      </c>
      <c r="F146" s="21" t="s">
        <v>834</v>
      </c>
      <c r="G146" s="21" t="s">
        <v>222</v>
      </c>
      <c r="H146" s="21"/>
      <c r="I146" s="21"/>
      <c r="J146" s="21" t="s">
        <v>223</v>
      </c>
      <c r="K146" s="21" t="s">
        <v>436</v>
      </c>
      <c r="L146" s="21" t="s">
        <v>224</v>
      </c>
      <c r="M146" s="35">
        <v>67</v>
      </c>
      <c r="N146" s="21"/>
      <c r="O146" s="27">
        <f t="shared" si="2"/>
        <v>0</v>
      </c>
      <c r="P146" s="21"/>
    </row>
    <row r="147" spans="2:16" ht="24" x14ac:dyDescent="0.35">
      <c r="B147" s="21" t="s">
        <v>835</v>
      </c>
      <c r="C147" s="21">
        <v>2018</v>
      </c>
      <c r="D147" s="21" t="s">
        <v>841</v>
      </c>
      <c r="E147" s="21">
        <v>1</v>
      </c>
      <c r="F147" s="21" t="s">
        <v>834</v>
      </c>
      <c r="G147" s="22" t="s">
        <v>550</v>
      </c>
      <c r="H147" s="21"/>
      <c r="I147" s="21"/>
      <c r="J147" s="21" t="s">
        <v>551</v>
      </c>
      <c r="K147" s="21" t="s">
        <v>436</v>
      </c>
      <c r="L147" s="21" t="s">
        <v>552</v>
      </c>
      <c r="M147" s="35">
        <v>25</v>
      </c>
      <c r="N147" s="21"/>
      <c r="O147" s="27">
        <f t="shared" si="2"/>
        <v>0</v>
      </c>
      <c r="P147" s="21"/>
    </row>
    <row r="148" spans="2:16" ht="24" x14ac:dyDescent="0.35">
      <c r="B148" s="21" t="s">
        <v>835</v>
      </c>
      <c r="C148" s="21">
        <v>2018</v>
      </c>
      <c r="D148" s="21" t="s">
        <v>844</v>
      </c>
      <c r="E148" s="22">
        <v>1</v>
      </c>
      <c r="F148" s="21" t="s">
        <v>834</v>
      </c>
      <c r="G148" s="21" t="s">
        <v>311</v>
      </c>
      <c r="H148" s="21"/>
      <c r="I148" s="21" t="s">
        <v>87</v>
      </c>
      <c r="J148" s="21" t="s">
        <v>312</v>
      </c>
      <c r="K148" s="21" t="s">
        <v>436</v>
      </c>
      <c r="L148" s="21" t="s">
        <v>313</v>
      </c>
      <c r="M148" s="35">
        <v>14</v>
      </c>
      <c r="N148" s="21">
        <v>0</v>
      </c>
      <c r="O148" s="27">
        <f t="shared" si="2"/>
        <v>0</v>
      </c>
      <c r="P148" s="21" t="s">
        <v>314</v>
      </c>
    </row>
    <row r="149" spans="2:16" ht="24" x14ac:dyDescent="0.35">
      <c r="B149" s="21" t="s">
        <v>835</v>
      </c>
      <c r="C149" s="21">
        <v>2018</v>
      </c>
      <c r="D149" s="21" t="s">
        <v>842</v>
      </c>
      <c r="E149" s="21">
        <v>1</v>
      </c>
      <c r="F149" s="21" t="s">
        <v>834</v>
      </c>
      <c r="G149" s="21" t="s">
        <v>542</v>
      </c>
      <c r="H149" s="21"/>
      <c r="I149" s="21"/>
      <c r="J149" s="21" t="s">
        <v>165</v>
      </c>
      <c r="K149" s="21" t="s">
        <v>436</v>
      </c>
      <c r="L149" s="21" t="s">
        <v>166</v>
      </c>
      <c r="M149" s="35">
        <v>68</v>
      </c>
      <c r="N149" s="21">
        <v>0</v>
      </c>
      <c r="O149" s="27">
        <f t="shared" si="2"/>
        <v>0</v>
      </c>
      <c r="P149" s="21"/>
    </row>
    <row r="150" spans="2:16" ht="36" x14ac:dyDescent="0.35">
      <c r="B150" s="21" t="s">
        <v>837</v>
      </c>
      <c r="C150" s="21">
        <v>2018</v>
      </c>
      <c r="D150" s="21" t="s">
        <v>844</v>
      </c>
      <c r="E150" s="22">
        <v>1</v>
      </c>
      <c r="F150" s="21" t="s">
        <v>834</v>
      </c>
      <c r="G150" s="21" t="s">
        <v>352</v>
      </c>
      <c r="H150" s="21"/>
      <c r="I150" s="21" t="s">
        <v>87</v>
      </c>
      <c r="J150" s="21" t="s">
        <v>353</v>
      </c>
      <c r="K150" s="21" t="s">
        <v>436</v>
      </c>
      <c r="L150" s="21" t="s">
        <v>354</v>
      </c>
      <c r="M150" s="35">
        <v>16</v>
      </c>
      <c r="N150" s="21">
        <v>1</v>
      </c>
      <c r="O150" s="27">
        <f t="shared" si="2"/>
        <v>6.25E-2</v>
      </c>
      <c r="P150" s="21" t="s">
        <v>355</v>
      </c>
    </row>
    <row r="151" spans="2:16" x14ac:dyDescent="0.35">
      <c r="B151" s="21" t="s">
        <v>837</v>
      </c>
      <c r="C151" s="21">
        <v>2018</v>
      </c>
      <c r="D151" s="21" t="s">
        <v>842</v>
      </c>
      <c r="E151" s="21">
        <v>1</v>
      </c>
      <c r="F151" s="21" t="s">
        <v>834</v>
      </c>
      <c r="G151" s="21" t="s">
        <v>611</v>
      </c>
      <c r="H151" s="21"/>
      <c r="I151" s="21" t="s">
        <v>185</v>
      </c>
      <c r="J151" s="21" t="s">
        <v>612</v>
      </c>
      <c r="K151" s="21" t="s">
        <v>436</v>
      </c>
      <c r="L151" s="21" t="s">
        <v>613</v>
      </c>
      <c r="M151" s="35">
        <v>13</v>
      </c>
      <c r="N151" s="21"/>
      <c r="O151" s="27">
        <f t="shared" si="2"/>
        <v>0</v>
      </c>
      <c r="P151" s="21" t="s">
        <v>475</v>
      </c>
    </row>
    <row r="152" spans="2:16" ht="24" x14ac:dyDescent="0.35">
      <c r="B152" s="21" t="s">
        <v>805</v>
      </c>
      <c r="C152" s="21">
        <v>2019</v>
      </c>
      <c r="D152" s="21" t="s">
        <v>844</v>
      </c>
      <c r="E152" s="21">
        <v>1</v>
      </c>
      <c r="F152" s="21" t="s">
        <v>834</v>
      </c>
      <c r="G152" s="21" t="s">
        <v>776</v>
      </c>
      <c r="H152" s="21"/>
      <c r="I152" s="21" t="s">
        <v>316</v>
      </c>
      <c r="J152" s="21" t="s">
        <v>777</v>
      </c>
      <c r="K152" s="21" t="s">
        <v>436</v>
      </c>
      <c r="L152" s="21" t="s">
        <v>778</v>
      </c>
      <c r="M152" s="35">
        <v>20</v>
      </c>
      <c r="N152" s="21">
        <v>18</v>
      </c>
      <c r="O152" s="27">
        <f t="shared" si="2"/>
        <v>0.9</v>
      </c>
      <c r="P152" s="21" t="s">
        <v>779</v>
      </c>
    </row>
    <row r="153" spans="2:16" ht="24" x14ac:dyDescent="0.35">
      <c r="B153" s="21" t="s">
        <v>837</v>
      </c>
      <c r="C153" s="21">
        <v>2019</v>
      </c>
      <c r="D153" s="21" t="s">
        <v>844</v>
      </c>
      <c r="E153" s="21">
        <v>1</v>
      </c>
      <c r="F153" s="21" t="s">
        <v>834</v>
      </c>
      <c r="G153" s="21" t="s">
        <v>751</v>
      </c>
      <c r="H153" s="21"/>
      <c r="I153" s="21" t="s">
        <v>87</v>
      </c>
      <c r="J153" s="21" t="s">
        <v>752</v>
      </c>
      <c r="K153" s="21" t="s">
        <v>436</v>
      </c>
      <c r="L153" s="21" t="s">
        <v>753</v>
      </c>
      <c r="M153" s="35">
        <v>26</v>
      </c>
      <c r="N153" s="21">
        <v>2</v>
      </c>
      <c r="O153" s="27">
        <f t="shared" si="2"/>
        <v>7.6923076923076927E-2</v>
      </c>
      <c r="P153" s="21"/>
    </row>
    <row r="154" spans="2:16" ht="24" x14ac:dyDescent="0.35">
      <c r="B154" s="21" t="s">
        <v>835</v>
      </c>
      <c r="C154" s="21">
        <v>2017</v>
      </c>
      <c r="D154" s="21" t="s">
        <v>100</v>
      </c>
      <c r="E154" s="21">
        <v>1</v>
      </c>
      <c r="F154" s="21" t="s">
        <v>834</v>
      </c>
      <c r="G154" s="21" t="s">
        <v>42</v>
      </c>
      <c r="H154" s="21" t="s">
        <v>15</v>
      </c>
      <c r="I154" s="21"/>
      <c r="J154" s="21" t="s">
        <v>43</v>
      </c>
      <c r="K154" s="21" t="s">
        <v>103</v>
      </c>
      <c r="L154" s="21" t="s">
        <v>44</v>
      </c>
      <c r="M154" s="35">
        <v>38</v>
      </c>
      <c r="N154" s="21">
        <v>0</v>
      </c>
      <c r="O154" s="27">
        <f t="shared" si="2"/>
        <v>0</v>
      </c>
      <c r="P154" s="21" t="s">
        <v>45</v>
      </c>
    </row>
    <row r="155" spans="2:16" x14ac:dyDescent="0.35">
      <c r="B155" s="21" t="s">
        <v>835</v>
      </c>
      <c r="C155" s="21">
        <v>2018</v>
      </c>
      <c r="D155" s="21" t="s">
        <v>841</v>
      </c>
      <c r="E155" s="21">
        <v>1</v>
      </c>
      <c r="F155" s="21" t="s">
        <v>834</v>
      </c>
      <c r="G155" s="21" t="s">
        <v>556</v>
      </c>
      <c r="H155" s="21"/>
      <c r="I155" s="21"/>
      <c r="J155" s="21" t="s">
        <v>557</v>
      </c>
      <c r="K155" s="21" t="s">
        <v>103</v>
      </c>
      <c r="L155" s="21" t="s">
        <v>558</v>
      </c>
      <c r="M155" s="35">
        <v>18</v>
      </c>
      <c r="N155" s="21">
        <v>0</v>
      </c>
      <c r="O155" s="27">
        <f t="shared" si="2"/>
        <v>0</v>
      </c>
      <c r="P155" s="21"/>
    </row>
    <row r="156" spans="2:16" x14ac:dyDescent="0.35">
      <c r="B156" s="21" t="s">
        <v>835</v>
      </c>
      <c r="C156" s="21">
        <v>2018</v>
      </c>
      <c r="D156" s="21" t="s">
        <v>841</v>
      </c>
      <c r="E156" s="21">
        <v>1</v>
      </c>
      <c r="F156" s="21" t="s">
        <v>834</v>
      </c>
      <c r="G156" s="21" t="s">
        <v>559</v>
      </c>
      <c r="H156" s="21"/>
      <c r="I156" s="21"/>
      <c r="J156" s="21" t="s">
        <v>557</v>
      </c>
      <c r="K156" s="21" t="s">
        <v>103</v>
      </c>
      <c r="L156" s="21" t="s">
        <v>558</v>
      </c>
      <c r="M156" s="35">
        <v>11</v>
      </c>
      <c r="N156" s="21">
        <v>0</v>
      </c>
      <c r="O156" s="27">
        <f t="shared" si="2"/>
        <v>0</v>
      </c>
      <c r="P156" s="21"/>
    </row>
    <row r="157" spans="2:16" ht="24" x14ac:dyDescent="0.35">
      <c r="B157" s="21" t="s">
        <v>835</v>
      </c>
      <c r="C157" s="21">
        <v>2017</v>
      </c>
      <c r="D157" s="21" t="s">
        <v>842</v>
      </c>
      <c r="E157" s="21">
        <v>1</v>
      </c>
      <c r="F157" s="21" t="s">
        <v>834</v>
      </c>
      <c r="G157" s="21" t="s">
        <v>142</v>
      </c>
      <c r="H157" s="21"/>
      <c r="I157" s="21"/>
      <c r="J157" s="21" t="s">
        <v>143</v>
      </c>
      <c r="K157" s="21" t="s">
        <v>103</v>
      </c>
      <c r="L157" s="21" t="s">
        <v>144</v>
      </c>
      <c r="M157" s="35">
        <v>23</v>
      </c>
      <c r="N157" s="21"/>
      <c r="O157" s="27">
        <f t="shared" si="2"/>
        <v>0</v>
      </c>
      <c r="P157" s="21"/>
    </row>
    <row r="158" spans="2:16" ht="24" x14ac:dyDescent="0.35">
      <c r="B158" s="21" t="s">
        <v>835</v>
      </c>
      <c r="C158" s="21">
        <v>2018</v>
      </c>
      <c r="D158" s="21" t="s">
        <v>842</v>
      </c>
      <c r="E158" s="21">
        <v>1</v>
      </c>
      <c r="F158" s="21" t="s">
        <v>834</v>
      </c>
      <c r="G158" s="22" t="s">
        <v>537</v>
      </c>
      <c r="H158" s="21"/>
      <c r="I158" s="21"/>
      <c r="J158" s="21" t="s">
        <v>146</v>
      </c>
      <c r="K158" s="21" t="s">
        <v>103</v>
      </c>
      <c r="L158" s="21" t="s">
        <v>538</v>
      </c>
      <c r="M158" s="35">
        <v>33</v>
      </c>
      <c r="N158" s="21"/>
      <c r="O158" s="27">
        <f t="shared" si="2"/>
        <v>0</v>
      </c>
      <c r="P158" s="21"/>
    </row>
    <row r="159" spans="2:16" x14ac:dyDescent="0.35">
      <c r="B159" s="21" t="s">
        <v>836</v>
      </c>
      <c r="C159" s="21">
        <v>2018</v>
      </c>
      <c r="D159" s="21" t="s">
        <v>841</v>
      </c>
      <c r="E159" s="21">
        <v>1</v>
      </c>
      <c r="F159" s="21" t="s">
        <v>834</v>
      </c>
      <c r="G159" s="22" t="s">
        <v>580</v>
      </c>
      <c r="H159" s="21"/>
      <c r="I159" s="21" t="s">
        <v>510</v>
      </c>
      <c r="J159" s="21" t="s">
        <v>581</v>
      </c>
      <c r="K159" s="21" t="s">
        <v>103</v>
      </c>
      <c r="L159" s="21" t="s">
        <v>582</v>
      </c>
      <c r="M159" s="35">
        <v>10</v>
      </c>
      <c r="N159" s="21">
        <v>9</v>
      </c>
      <c r="O159" s="27">
        <f t="shared" si="2"/>
        <v>0.9</v>
      </c>
      <c r="P159" s="21"/>
    </row>
    <row r="160" spans="2:16" x14ac:dyDescent="0.35">
      <c r="B160" s="21" t="s">
        <v>836</v>
      </c>
      <c r="C160" s="21">
        <v>2018</v>
      </c>
      <c r="D160" s="21" t="s">
        <v>844</v>
      </c>
      <c r="E160" s="22">
        <v>1</v>
      </c>
      <c r="F160" s="21" t="s">
        <v>834</v>
      </c>
      <c r="G160" s="21" t="s">
        <v>327</v>
      </c>
      <c r="H160" s="21"/>
      <c r="I160" s="21" t="s">
        <v>219</v>
      </c>
      <c r="J160" s="21" t="s">
        <v>328</v>
      </c>
      <c r="K160" s="21" t="s">
        <v>103</v>
      </c>
      <c r="L160" s="21" t="s">
        <v>329</v>
      </c>
      <c r="M160" s="35">
        <v>9</v>
      </c>
      <c r="N160" s="21">
        <v>1</v>
      </c>
      <c r="O160" s="27">
        <f t="shared" si="2"/>
        <v>0.1111111111111111</v>
      </c>
      <c r="P160" s="21" t="s">
        <v>330</v>
      </c>
    </row>
    <row r="161" spans="2:16" x14ac:dyDescent="0.35">
      <c r="B161" s="21" t="s">
        <v>836</v>
      </c>
      <c r="C161" s="21">
        <v>2019</v>
      </c>
      <c r="D161" s="21" t="s">
        <v>844</v>
      </c>
      <c r="E161" s="21">
        <v>1</v>
      </c>
      <c r="F161" s="21" t="s">
        <v>834</v>
      </c>
      <c r="G161" s="21" t="s">
        <v>702</v>
      </c>
      <c r="H161" s="21"/>
      <c r="I161" s="21" t="s">
        <v>230</v>
      </c>
      <c r="J161" s="21" t="s">
        <v>703</v>
      </c>
      <c r="K161" s="21" t="s">
        <v>103</v>
      </c>
      <c r="L161" s="21" t="s">
        <v>704</v>
      </c>
      <c r="M161" s="35">
        <v>27</v>
      </c>
      <c r="N161" s="21">
        <v>0</v>
      </c>
      <c r="O161" s="27">
        <f t="shared" si="2"/>
        <v>0</v>
      </c>
      <c r="P161" s="21" t="s">
        <v>705</v>
      </c>
    </row>
    <row r="162" spans="2:16" x14ac:dyDescent="0.35">
      <c r="B162" s="21" t="s">
        <v>836</v>
      </c>
      <c r="C162" s="21">
        <v>2017</v>
      </c>
      <c r="D162" s="21" t="s">
        <v>842</v>
      </c>
      <c r="E162" s="21">
        <v>1</v>
      </c>
      <c r="F162" s="21" t="s">
        <v>834</v>
      </c>
      <c r="G162" s="21" t="s">
        <v>198</v>
      </c>
      <c r="H162" s="21"/>
      <c r="I162" s="21" t="s">
        <v>199</v>
      </c>
      <c r="J162" s="21" t="s">
        <v>200</v>
      </c>
      <c r="K162" s="21" t="s">
        <v>103</v>
      </c>
      <c r="L162" s="21" t="s">
        <v>201</v>
      </c>
      <c r="M162" s="35">
        <v>17</v>
      </c>
      <c r="N162" s="21">
        <v>2</v>
      </c>
      <c r="O162" s="27">
        <f t="shared" si="2"/>
        <v>0.11764705882352941</v>
      </c>
      <c r="P162" s="21" t="s">
        <v>187</v>
      </c>
    </row>
    <row r="163" spans="2:16" ht="24" x14ac:dyDescent="0.35">
      <c r="B163" s="21" t="s">
        <v>837</v>
      </c>
      <c r="C163" s="21">
        <v>2018</v>
      </c>
      <c r="D163" s="21" t="s">
        <v>844</v>
      </c>
      <c r="E163" s="22">
        <v>1</v>
      </c>
      <c r="F163" s="21" t="s">
        <v>834</v>
      </c>
      <c r="G163" s="21" t="s">
        <v>378</v>
      </c>
      <c r="H163" s="21"/>
      <c r="I163" s="21" t="s">
        <v>219</v>
      </c>
      <c r="J163" s="21" t="s">
        <v>379</v>
      </c>
      <c r="K163" s="21" t="s">
        <v>103</v>
      </c>
      <c r="L163" s="21" t="s">
        <v>380</v>
      </c>
      <c r="M163" s="35">
        <v>21</v>
      </c>
      <c r="N163" s="21">
        <v>0</v>
      </c>
      <c r="O163" s="27">
        <f t="shared" si="2"/>
        <v>0</v>
      </c>
      <c r="P163" s="21" t="s">
        <v>381</v>
      </c>
    </row>
    <row r="164" spans="2:16" ht="24" x14ac:dyDescent="0.35">
      <c r="B164" s="21" t="s">
        <v>837</v>
      </c>
      <c r="C164" s="21">
        <v>2018</v>
      </c>
      <c r="D164" s="21" t="s">
        <v>844</v>
      </c>
      <c r="E164" s="22">
        <v>1</v>
      </c>
      <c r="F164" s="21" t="s">
        <v>834</v>
      </c>
      <c r="G164" s="21" t="s">
        <v>382</v>
      </c>
      <c r="H164" s="21"/>
      <c r="I164" s="21" t="s">
        <v>87</v>
      </c>
      <c r="J164" s="21" t="s">
        <v>383</v>
      </c>
      <c r="K164" s="21" t="s">
        <v>103</v>
      </c>
      <c r="L164" s="21" t="s">
        <v>384</v>
      </c>
      <c r="M164" s="35">
        <v>46</v>
      </c>
      <c r="N164" s="21">
        <v>4</v>
      </c>
      <c r="O164" s="27">
        <f t="shared" si="2"/>
        <v>8.6956521739130432E-2</v>
      </c>
      <c r="P164" s="21" t="s">
        <v>385</v>
      </c>
    </row>
    <row r="165" spans="2:16" x14ac:dyDescent="0.35">
      <c r="B165" s="21" t="s">
        <v>837</v>
      </c>
      <c r="C165" s="21">
        <v>2019</v>
      </c>
      <c r="D165" s="21" t="s">
        <v>844</v>
      </c>
      <c r="E165" s="21">
        <v>1</v>
      </c>
      <c r="F165" s="21" t="s">
        <v>834</v>
      </c>
      <c r="G165" s="21" t="s">
        <v>706</v>
      </c>
      <c r="H165" s="21"/>
      <c r="I165" s="21" t="s">
        <v>316</v>
      </c>
      <c r="J165" s="21" t="s">
        <v>707</v>
      </c>
      <c r="K165" s="21" t="s">
        <v>103</v>
      </c>
      <c r="L165" s="21" t="s">
        <v>708</v>
      </c>
      <c r="M165" s="35">
        <v>18</v>
      </c>
      <c r="N165" s="21">
        <v>1</v>
      </c>
      <c r="O165" s="27">
        <f t="shared" si="2"/>
        <v>5.5555555555555552E-2</v>
      </c>
      <c r="P165" s="21"/>
    </row>
    <row r="166" spans="2:16" ht="24" x14ac:dyDescent="0.35">
      <c r="B166" s="21" t="s">
        <v>837</v>
      </c>
      <c r="C166" s="21">
        <v>2019</v>
      </c>
      <c r="D166" s="21" t="s">
        <v>844</v>
      </c>
      <c r="E166" s="21">
        <v>1</v>
      </c>
      <c r="F166" s="21" t="s">
        <v>834</v>
      </c>
      <c r="G166" s="21" t="s">
        <v>718</v>
      </c>
      <c r="H166" s="21"/>
      <c r="I166" s="21" t="s">
        <v>316</v>
      </c>
      <c r="J166" s="21" t="s">
        <v>719</v>
      </c>
      <c r="K166" s="21" t="s">
        <v>103</v>
      </c>
      <c r="L166" s="21" t="s">
        <v>720</v>
      </c>
      <c r="M166" s="35">
        <v>19</v>
      </c>
      <c r="N166" s="21">
        <v>2</v>
      </c>
      <c r="O166" s="27">
        <f t="shared" si="2"/>
        <v>0.10526315789473684</v>
      </c>
      <c r="P166" s="21" t="s">
        <v>721</v>
      </c>
    </row>
    <row r="167" spans="2:16" ht="24" x14ac:dyDescent="0.35">
      <c r="B167" s="21" t="s">
        <v>837</v>
      </c>
      <c r="C167" s="21">
        <v>2019</v>
      </c>
      <c r="D167" s="21" t="s">
        <v>844</v>
      </c>
      <c r="E167" s="21">
        <v>1</v>
      </c>
      <c r="F167" s="21" t="s">
        <v>834</v>
      </c>
      <c r="G167" s="21" t="s">
        <v>722</v>
      </c>
      <c r="H167" s="21"/>
      <c r="I167" s="21" t="s">
        <v>230</v>
      </c>
      <c r="J167" s="21" t="s">
        <v>723</v>
      </c>
      <c r="K167" s="21" t="s">
        <v>103</v>
      </c>
      <c r="L167" s="21" t="s">
        <v>724</v>
      </c>
      <c r="M167" s="35">
        <v>31</v>
      </c>
      <c r="N167" s="21">
        <v>0</v>
      </c>
      <c r="O167" s="27">
        <f t="shared" si="2"/>
        <v>0</v>
      </c>
      <c r="P167" s="21" t="s">
        <v>725</v>
      </c>
    </row>
    <row r="168" spans="2:16" ht="24" x14ac:dyDescent="0.35">
      <c r="B168" s="21" t="s">
        <v>837</v>
      </c>
      <c r="C168" s="21">
        <v>2019</v>
      </c>
      <c r="D168" s="21" t="s">
        <v>844</v>
      </c>
      <c r="E168" s="21">
        <v>1</v>
      </c>
      <c r="F168" s="21" t="s">
        <v>834</v>
      </c>
      <c r="G168" s="21" t="s">
        <v>736</v>
      </c>
      <c r="H168" s="21"/>
      <c r="I168" s="21" t="s">
        <v>316</v>
      </c>
      <c r="J168" s="21" t="s">
        <v>737</v>
      </c>
      <c r="K168" s="21" t="s">
        <v>103</v>
      </c>
      <c r="L168" s="21" t="s">
        <v>738</v>
      </c>
      <c r="M168" s="35">
        <v>41</v>
      </c>
      <c r="N168" s="21">
        <v>0</v>
      </c>
      <c r="O168" s="27">
        <f t="shared" si="2"/>
        <v>0</v>
      </c>
      <c r="P168" s="21" t="s">
        <v>739</v>
      </c>
    </row>
    <row r="169" spans="2:16" x14ac:dyDescent="0.35">
      <c r="B169" s="21" t="s">
        <v>837</v>
      </c>
      <c r="C169" s="25">
        <v>2018</v>
      </c>
      <c r="D169" s="21" t="s">
        <v>100</v>
      </c>
      <c r="E169" s="25">
        <v>1</v>
      </c>
      <c r="F169" s="21" t="s">
        <v>834</v>
      </c>
      <c r="G169" s="21" t="s">
        <v>485</v>
      </c>
      <c r="H169" s="21"/>
      <c r="I169" s="21"/>
      <c r="J169" s="21" t="s">
        <v>484</v>
      </c>
      <c r="K169" s="21" t="s">
        <v>103</v>
      </c>
      <c r="L169" s="21" t="s">
        <v>483</v>
      </c>
      <c r="M169" s="35">
        <v>30</v>
      </c>
      <c r="N169" s="21"/>
      <c r="O169" s="27">
        <f t="shared" si="2"/>
        <v>0</v>
      </c>
      <c r="P169" s="21"/>
    </row>
    <row r="170" spans="2:16" x14ac:dyDescent="0.35">
      <c r="B170" s="21" t="s">
        <v>837</v>
      </c>
      <c r="C170" s="21">
        <v>2017</v>
      </c>
      <c r="D170" s="21" t="s">
        <v>842</v>
      </c>
      <c r="E170" s="21">
        <v>1</v>
      </c>
      <c r="F170" s="21" t="s">
        <v>834</v>
      </c>
      <c r="G170" s="21" t="s">
        <v>225</v>
      </c>
      <c r="H170" s="21"/>
      <c r="I170" s="21" t="s">
        <v>199</v>
      </c>
      <c r="J170" s="21" t="s">
        <v>200</v>
      </c>
      <c r="K170" s="21" t="s">
        <v>103</v>
      </c>
      <c r="L170" s="21" t="s">
        <v>201</v>
      </c>
      <c r="M170" s="35">
        <v>17</v>
      </c>
      <c r="N170" s="21">
        <v>1</v>
      </c>
      <c r="O170" s="27">
        <f t="shared" si="2"/>
        <v>5.8823529411764705E-2</v>
      </c>
      <c r="P170" s="21" t="s">
        <v>226</v>
      </c>
    </row>
    <row r="171" spans="2:16" ht="24" x14ac:dyDescent="0.35">
      <c r="B171" s="21" t="s">
        <v>805</v>
      </c>
      <c r="C171" s="21">
        <v>2018</v>
      </c>
      <c r="D171" s="21" t="s">
        <v>844</v>
      </c>
      <c r="E171" s="22">
        <v>1</v>
      </c>
      <c r="F171" s="21" t="s">
        <v>834</v>
      </c>
      <c r="G171" s="21" t="s">
        <v>397</v>
      </c>
      <c r="H171" s="21"/>
      <c r="I171" s="21" t="s">
        <v>219</v>
      </c>
      <c r="J171" s="21" t="s">
        <v>398</v>
      </c>
      <c r="K171" s="21" t="s">
        <v>103</v>
      </c>
      <c r="L171" s="21" t="s">
        <v>399</v>
      </c>
      <c r="M171" s="35">
        <v>23</v>
      </c>
      <c r="N171" s="21"/>
      <c r="O171" s="27">
        <f t="shared" si="2"/>
        <v>0</v>
      </c>
      <c r="P171" s="21" t="s">
        <v>400</v>
      </c>
    </row>
    <row r="172" spans="2:16" x14ac:dyDescent="0.35">
      <c r="B172" s="21" t="s">
        <v>805</v>
      </c>
      <c r="C172" s="21">
        <v>2019</v>
      </c>
      <c r="D172" s="21" t="s">
        <v>844</v>
      </c>
      <c r="E172" s="21">
        <v>1</v>
      </c>
      <c r="F172" s="21" t="s">
        <v>834</v>
      </c>
      <c r="G172" s="21" t="s">
        <v>769</v>
      </c>
      <c r="H172" s="21"/>
      <c r="I172" s="21" t="s">
        <v>87</v>
      </c>
      <c r="J172" s="21" t="s">
        <v>770</v>
      </c>
      <c r="K172" s="21" t="s">
        <v>103</v>
      </c>
      <c r="L172" s="21" t="s">
        <v>771</v>
      </c>
      <c r="M172" s="35">
        <v>24</v>
      </c>
      <c r="N172" s="21">
        <v>0</v>
      </c>
      <c r="O172" s="27">
        <f t="shared" si="2"/>
        <v>0</v>
      </c>
      <c r="P172" s="21" t="s">
        <v>772</v>
      </c>
    </row>
    <row r="173" spans="2:16" x14ac:dyDescent="0.35">
      <c r="B173" s="21" t="s">
        <v>805</v>
      </c>
      <c r="C173" s="21">
        <v>2019</v>
      </c>
      <c r="D173" s="21" t="s">
        <v>844</v>
      </c>
      <c r="E173" s="21">
        <v>1</v>
      </c>
      <c r="F173" s="21" t="s">
        <v>834</v>
      </c>
      <c r="G173" s="21" t="s">
        <v>796</v>
      </c>
      <c r="H173" s="21"/>
      <c r="I173" s="21" t="s">
        <v>87</v>
      </c>
      <c r="J173" s="21" t="s">
        <v>398</v>
      </c>
      <c r="K173" s="21" t="s">
        <v>103</v>
      </c>
      <c r="L173" s="21" t="s">
        <v>399</v>
      </c>
      <c r="M173" s="35">
        <v>17</v>
      </c>
      <c r="N173" s="21">
        <v>1</v>
      </c>
      <c r="O173" s="27">
        <f t="shared" si="2"/>
        <v>5.8823529411764705E-2</v>
      </c>
      <c r="P173" s="21" t="s">
        <v>797</v>
      </c>
    </row>
    <row r="174" spans="2:16" x14ac:dyDescent="0.35">
      <c r="B174" s="21" t="s">
        <v>805</v>
      </c>
      <c r="C174" s="25">
        <v>2018</v>
      </c>
      <c r="D174" s="21" t="s">
        <v>100</v>
      </c>
      <c r="E174" s="25">
        <v>1</v>
      </c>
      <c r="F174" s="21" t="s">
        <v>834</v>
      </c>
      <c r="G174" s="21" t="s">
        <v>451</v>
      </c>
      <c r="H174" s="21"/>
      <c r="I174" s="21"/>
      <c r="J174" s="21" t="s">
        <v>450</v>
      </c>
      <c r="K174" s="21" t="s">
        <v>103</v>
      </c>
      <c r="L174" s="21" t="s">
        <v>449</v>
      </c>
      <c r="M174" s="35">
        <v>27</v>
      </c>
      <c r="N174" s="21">
        <v>1</v>
      </c>
      <c r="O174" s="27">
        <f t="shared" si="2"/>
        <v>3.7037037037037035E-2</v>
      </c>
      <c r="P174" s="21" t="s">
        <v>448</v>
      </c>
    </row>
    <row r="175" spans="2:16" ht="36" x14ac:dyDescent="0.35">
      <c r="B175" s="21" t="s">
        <v>835</v>
      </c>
      <c r="C175" s="51">
        <v>2017</v>
      </c>
      <c r="D175" s="52" t="s">
        <v>879</v>
      </c>
      <c r="E175" s="52">
        <v>1</v>
      </c>
      <c r="F175" s="21" t="s">
        <v>834</v>
      </c>
      <c r="G175" s="21" t="s">
        <v>929</v>
      </c>
      <c r="H175" s="21"/>
      <c r="I175" s="21"/>
      <c r="J175" s="21" t="s">
        <v>930</v>
      </c>
      <c r="K175" s="21" t="s">
        <v>103</v>
      </c>
      <c r="L175" s="21" t="s">
        <v>931</v>
      </c>
      <c r="M175" s="35">
        <v>17</v>
      </c>
      <c r="N175" s="21">
        <v>0</v>
      </c>
      <c r="O175" s="27">
        <f t="shared" si="2"/>
        <v>0</v>
      </c>
      <c r="P175" s="21"/>
    </row>
    <row r="176" spans="2:16" x14ac:dyDescent="0.35">
      <c r="B176" s="54" t="s">
        <v>888</v>
      </c>
      <c r="C176" s="51">
        <v>2018</v>
      </c>
      <c r="D176" s="52" t="s">
        <v>901</v>
      </c>
      <c r="E176" s="52">
        <v>1</v>
      </c>
      <c r="F176" s="21" t="s">
        <v>834</v>
      </c>
      <c r="G176" s="21" t="s">
        <v>909</v>
      </c>
      <c r="H176" s="21"/>
      <c r="I176" s="21"/>
      <c r="J176" s="21" t="s">
        <v>910</v>
      </c>
      <c r="K176" s="21" t="s">
        <v>103</v>
      </c>
      <c r="L176" s="21" t="s">
        <v>911</v>
      </c>
      <c r="M176" s="35">
        <v>50</v>
      </c>
      <c r="N176" s="21">
        <v>0</v>
      </c>
      <c r="O176" s="27">
        <f t="shared" si="2"/>
        <v>0</v>
      </c>
      <c r="P176" s="21"/>
    </row>
    <row r="177" spans="2:16" ht="24" x14ac:dyDescent="0.35">
      <c r="B177" s="21" t="s">
        <v>837</v>
      </c>
      <c r="C177" s="21">
        <v>2017</v>
      </c>
      <c r="D177" s="21" t="s">
        <v>100</v>
      </c>
      <c r="E177" s="21">
        <v>1</v>
      </c>
      <c r="F177" s="21" t="s">
        <v>834</v>
      </c>
      <c r="G177" s="21" t="s">
        <v>79</v>
      </c>
      <c r="H177" s="21"/>
      <c r="I177" s="21"/>
      <c r="J177" s="21" t="s">
        <v>80</v>
      </c>
      <c r="K177" s="21" t="s">
        <v>697</v>
      </c>
      <c r="L177" s="21" t="s">
        <v>81</v>
      </c>
      <c r="M177" s="35">
        <v>14</v>
      </c>
      <c r="N177" s="21"/>
      <c r="O177" s="27">
        <f t="shared" si="2"/>
        <v>0</v>
      </c>
      <c r="P177" s="21"/>
    </row>
    <row r="178" spans="2:16" ht="24" x14ac:dyDescent="0.35">
      <c r="B178" s="21" t="s">
        <v>837</v>
      </c>
      <c r="C178" s="21">
        <v>2019</v>
      </c>
      <c r="D178" s="21" t="s">
        <v>844</v>
      </c>
      <c r="E178" s="21">
        <v>1</v>
      </c>
      <c r="F178" s="21" t="s">
        <v>834</v>
      </c>
      <c r="G178" s="21" t="s">
        <v>740</v>
      </c>
      <c r="H178" s="21"/>
      <c r="I178" s="21" t="s">
        <v>230</v>
      </c>
      <c r="J178" s="21" t="s">
        <v>741</v>
      </c>
      <c r="K178" s="21" t="s">
        <v>697</v>
      </c>
      <c r="L178" s="21" t="s">
        <v>742</v>
      </c>
      <c r="M178" s="35">
        <v>32</v>
      </c>
      <c r="N178" s="21">
        <v>0</v>
      </c>
      <c r="O178" s="27">
        <f t="shared" si="2"/>
        <v>0</v>
      </c>
      <c r="P178" s="21" t="s">
        <v>743</v>
      </c>
    </row>
    <row r="179" spans="2:16" ht="24" x14ac:dyDescent="0.35">
      <c r="B179" s="21" t="s">
        <v>805</v>
      </c>
      <c r="C179" s="21">
        <v>2018</v>
      </c>
      <c r="D179" s="21" t="s">
        <v>844</v>
      </c>
      <c r="E179" s="22">
        <v>1</v>
      </c>
      <c r="F179" s="21" t="s">
        <v>834</v>
      </c>
      <c r="G179" s="21" t="s">
        <v>393</v>
      </c>
      <c r="H179" s="21"/>
      <c r="I179" s="21" t="s">
        <v>219</v>
      </c>
      <c r="J179" s="21" t="s">
        <v>394</v>
      </c>
      <c r="K179" s="21" t="s">
        <v>697</v>
      </c>
      <c r="L179" s="21" t="s">
        <v>395</v>
      </c>
      <c r="M179" s="35">
        <v>22</v>
      </c>
      <c r="N179" s="21"/>
      <c r="O179" s="27">
        <f t="shared" si="2"/>
        <v>0</v>
      </c>
      <c r="P179" s="21" t="s">
        <v>396</v>
      </c>
    </row>
    <row r="180" spans="2:16" ht="24" x14ac:dyDescent="0.35">
      <c r="B180" s="21" t="s">
        <v>805</v>
      </c>
      <c r="C180" s="21">
        <v>2018</v>
      </c>
      <c r="D180" s="21" t="s">
        <v>844</v>
      </c>
      <c r="E180" s="22">
        <v>1</v>
      </c>
      <c r="F180" s="21" t="s">
        <v>834</v>
      </c>
      <c r="G180" s="21" t="s">
        <v>419</v>
      </c>
      <c r="H180" s="21"/>
      <c r="I180" s="21" t="s">
        <v>219</v>
      </c>
      <c r="J180" s="21" t="s">
        <v>420</v>
      </c>
      <c r="K180" s="21" t="s">
        <v>697</v>
      </c>
      <c r="L180" s="21" t="s">
        <v>421</v>
      </c>
      <c r="M180" s="35">
        <v>26</v>
      </c>
      <c r="N180" s="21"/>
      <c r="O180" s="27">
        <f t="shared" si="2"/>
        <v>0</v>
      </c>
      <c r="P180" s="21" t="s">
        <v>422</v>
      </c>
    </row>
    <row r="181" spans="2:16" ht="24" x14ac:dyDescent="0.35">
      <c r="B181" s="21" t="s">
        <v>805</v>
      </c>
      <c r="C181" s="21">
        <v>2019</v>
      </c>
      <c r="D181" s="21" t="s">
        <v>844</v>
      </c>
      <c r="E181" s="21">
        <v>1</v>
      </c>
      <c r="F181" s="21" t="s">
        <v>834</v>
      </c>
      <c r="G181" s="21" t="s">
        <v>767</v>
      </c>
      <c r="H181" s="21"/>
      <c r="I181" s="21" t="s">
        <v>87</v>
      </c>
      <c r="J181" s="21" t="s">
        <v>420</v>
      </c>
      <c r="K181" s="21" t="s">
        <v>697</v>
      </c>
      <c r="L181" s="21" t="s">
        <v>421</v>
      </c>
      <c r="M181" s="35">
        <v>24</v>
      </c>
      <c r="N181" s="21">
        <v>5</v>
      </c>
      <c r="O181" s="27">
        <f t="shared" si="2"/>
        <v>0.20833333333333334</v>
      </c>
      <c r="P181" s="21" t="s">
        <v>768</v>
      </c>
    </row>
    <row r="182" spans="2:16" ht="24" x14ac:dyDescent="0.35">
      <c r="B182" s="21" t="s">
        <v>805</v>
      </c>
      <c r="C182" s="21">
        <v>2018</v>
      </c>
      <c r="D182" s="21" t="s">
        <v>844</v>
      </c>
      <c r="E182" s="22">
        <v>1</v>
      </c>
      <c r="F182" s="21" t="s">
        <v>834</v>
      </c>
      <c r="G182" s="21" t="s">
        <v>426</v>
      </c>
      <c r="H182" s="21"/>
      <c r="I182" s="21" t="s">
        <v>87</v>
      </c>
      <c r="J182" s="21" t="s">
        <v>427</v>
      </c>
      <c r="K182" s="21" t="s">
        <v>697</v>
      </c>
      <c r="L182" s="21" t="s">
        <v>428</v>
      </c>
      <c r="M182" s="35">
        <v>20</v>
      </c>
      <c r="N182" s="21"/>
      <c r="O182" s="27">
        <f t="shared" si="2"/>
        <v>0</v>
      </c>
      <c r="P182" s="21" t="s">
        <v>429</v>
      </c>
    </row>
    <row r="183" spans="2:16" ht="24" x14ac:dyDescent="0.35">
      <c r="B183" s="21" t="s">
        <v>836</v>
      </c>
      <c r="C183" s="21">
        <v>2018</v>
      </c>
      <c r="D183" s="22" t="s">
        <v>851</v>
      </c>
      <c r="E183" s="21">
        <v>1</v>
      </c>
      <c r="F183" s="21" t="s">
        <v>834</v>
      </c>
      <c r="G183" s="21" t="s">
        <v>564</v>
      </c>
      <c r="H183" s="21"/>
      <c r="I183" s="21" t="s">
        <v>565</v>
      </c>
      <c r="J183" s="21" t="s">
        <v>566</v>
      </c>
      <c r="K183" s="21" t="s">
        <v>697</v>
      </c>
      <c r="L183" s="21" t="s">
        <v>567</v>
      </c>
      <c r="M183" s="35">
        <v>130</v>
      </c>
      <c r="N183" s="21"/>
      <c r="O183" s="27">
        <f t="shared" si="2"/>
        <v>0</v>
      </c>
      <c r="P183" s="21" t="s">
        <v>568</v>
      </c>
    </row>
    <row r="184" spans="2:16" ht="24" x14ac:dyDescent="0.35">
      <c r="B184" s="21" t="s">
        <v>837</v>
      </c>
      <c r="C184" s="21">
        <v>2018</v>
      </c>
      <c r="D184" s="21" t="s">
        <v>841</v>
      </c>
      <c r="E184" s="21">
        <v>1</v>
      </c>
      <c r="F184" s="21" t="s">
        <v>834</v>
      </c>
      <c r="G184" s="22" t="s">
        <v>617</v>
      </c>
      <c r="H184" s="21"/>
      <c r="I184" s="21"/>
      <c r="J184" s="21" t="s">
        <v>618</v>
      </c>
      <c r="K184" s="21" t="s">
        <v>697</v>
      </c>
      <c r="L184" s="21" t="s">
        <v>619</v>
      </c>
      <c r="M184" s="35">
        <v>50</v>
      </c>
      <c r="N184" s="21"/>
      <c r="O184" s="27">
        <f t="shared" si="2"/>
        <v>0</v>
      </c>
      <c r="P184" s="21"/>
    </row>
    <row r="185" spans="2:16" ht="24" x14ac:dyDescent="0.35">
      <c r="B185" s="21" t="s">
        <v>837</v>
      </c>
      <c r="C185" s="21">
        <v>2019</v>
      </c>
      <c r="D185" s="21" t="s">
        <v>844</v>
      </c>
      <c r="E185" s="21">
        <v>1</v>
      </c>
      <c r="F185" s="21" t="s">
        <v>834</v>
      </c>
      <c r="G185" s="21" t="s">
        <v>744</v>
      </c>
      <c r="H185" s="21"/>
      <c r="I185" s="21" t="s">
        <v>87</v>
      </c>
      <c r="J185" s="21" t="s">
        <v>745</v>
      </c>
      <c r="K185" s="21" t="s">
        <v>697</v>
      </c>
      <c r="L185" s="21" t="s">
        <v>746</v>
      </c>
      <c r="M185" s="35">
        <v>23</v>
      </c>
      <c r="N185" s="21">
        <v>23</v>
      </c>
      <c r="O185" s="27">
        <f t="shared" si="2"/>
        <v>1</v>
      </c>
      <c r="P185" s="21"/>
    </row>
    <row r="186" spans="2:16" ht="36" x14ac:dyDescent="0.35">
      <c r="B186" s="21" t="s">
        <v>835</v>
      </c>
      <c r="C186" s="21">
        <v>2019</v>
      </c>
      <c r="D186" s="21" t="s">
        <v>844</v>
      </c>
      <c r="E186" s="21">
        <v>1</v>
      </c>
      <c r="F186" s="21" t="s">
        <v>834</v>
      </c>
      <c r="G186" s="21" t="s">
        <v>640</v>
      </c>
      <c r="H186" s="21"/>
      <c r="I186" s="21" t="s">
        <v>87</v>
      </c>
      <c r="J186" s="21" t="s">
        <v>641</v>
      </c>
      <c r="K186" s="21" t="s">
        <v>240</v>
      </c>
      <c r="L186" s="21" t="s">
        <v>642</v>
      </c>
      <c r="M186" s="35">
        <v>24</v>
      </c>
      <c r="N186" s="21">
        <v>1</v>
      </c>
      <c r="O186" s="27">
        <f t="shared" si="2"/>
        <v>4.1666666666666664E-2</v>
      </c>
      <c r="P186" s="21" t="s">
        <v>643</v>
      </c>
    </row>
    <row r="187" spans="2:16" x14ac:dyDescent="0.35">
      <c r="B187" s="21" t="s">
        <v>835</v>
      </c>
      <c r="C187" s="21">
        <v>2017</v>
      </c>
      <c r="D187" s="21" t="s">
        <v>842</v>
      </c>
      <c r="E187" s="21">
        <v>1</v>
      </c>
      <c r="F187" s="21" t="s">
        <v>834</v>
      </c>
      <c r="G187" s="21" t="s">
        <v>160</v>
      </c>
      <c r="H187" s="21" t="s">
        <v>139</v>
      </c>
      <c r="I187" s="21"/>
      <c r="J187" s="21" t="s">
        <v>161</v>
      </c>
      <c r="K187" s="21" t="s">
        <v>239</v>
      </c>
      <c r="L187" s="21" t="s">
        <v>162</v>
      </c>
      <c r="M187" s="35">
        <v>37</v>
      </c>
      <c r="N187" s="21">
        <v>1</v>
      </c>
      <c r="O187" s="27">
        <f t="shared" si="2"/>
        <v>2.7027027027027029E-2</v>
      </c>
      <c r="P187" s="21"/>
    </row>
    <row r="188" spans="2:16" ht="24" x14ac:dyDescent="0.35">
      <c r="B188" s="21" t="s">
        <v>836</v>
      </c>
      <c r="C188" s="21">
        <v>2018</v>
      </c>
      <c r="D188" s="21" t="s">
        <v>844</v>
      </c>
      <c r="E188" s="22">
        <v>1</v>
      </c>
      <c r="F188" s="21" t="s">
        <v>834</v>
      </c>
      <c r="G188" s="21" t="s">
        <v>331</v>
      </c>
      <c r="H188" s="21"/>
      <c r="I188" s="21" t="s">
        <v>219</v>
      </c>
      <c r="J188" s="21" t="s">
        <v>332</v>
      </c>
      <c r="K188" s="21" t="s">
        <v>239</v>
      </c>
      <c r="L188" s="21" t="s">
        <v>333</v>
      </c>
      <c r="M188" s="35">
        <v>8</v>
      </c>
      <c r="N188" s="21">
        <v>1</v>
      </c>
      <c r="O188" s="27">
        <f t="shared" si="2"/>
        <v>0.125</v>
      </c>
      <c r="P188" s="21" t="s">
        <v>334</v>
      </c>
    </row>
    <row r="189" spans="2:16" x14ac:dyDescent="0.35">
      <c r="B189" s="21" t="s">
        <v>836</v>
      </c>
      <c r="C189" s="21">
        <v>2017</v>
      </c>
      <c r="D189" s="21" t="s">
        <v>842</v>
      </c>
      <c r="E189" s="21">
        <v>1</v>
      </c>
      <c r="F189" s="21" t="s">
        <v>834</v>
      </c>
      <c r="G189" s="21" t="s">
        <v>195</v>
      </c>
      <c r="H189" s="21"/>
      <c r="I189" s="21" t="s">
        <v>196</v>
      </c>
      <c r="J189" s="21" t="s">
        <v>161</v>
      </c>
      <c r="K189" s="21" t="s">
        <v>239</v>
      </c>
      <c r="L189" s="21" t="s">
        <v>162</v>
      </c>
      <c r="M189" s="35">
        <v>39</v>
      </c>
      <c r="N189" s="21"/>
      <c r="O189" s="27">
        <f t="shared" si="2"/>
        <v>0</v>
      </c>
      <c r="P189" s="21" t="s">
        <v>197</v>
      </c>
    </row>
    <row r="190" spans="2:16" x14ac:dyDescent="0.35">
      <c r="B190" s="21" t="s">
        <v>837</v>
      </c>
      <c r="C190" s="21">
        <v>2017</v>
      </c>
      <c r="D190" s="21" t="s">
        <v>842</v>
      </c>
      <c r="E190" s="21">
        <v>1</v>
      </c>
      <c r="F190" s="21" t="s">
        <v>834</v>
      </c>
      <c r="G190" s="21" t="s">
        <v>227</v>
      </c>
      <c r="H190" s="21"/>
      <c r="I190" s="21" t="s">
        <v>196</v>
      </c>
      <c r="J190" s="21" t="s">
        <v>161</v>
      </c>
      <c r="K190" s="21" t="s">
        <v>239</v>
      </c>
      <c r="L190" s="21" t="s">
        <v>162</v>
      </c>
      <c r="M190" s="35">
        <v>25</v>
      </c>
      <c r="N190" s="21"/>
      <c r="O190" s="27">
        <f t="shared" si="2"/>
        <v>0</v>
      </c>
      <c r="P190" s="21" t="s">
        <v>228</v>
      </c>
    </row>
    <row r="191" spans="2:16" x14ac:dyDescent="0.35">
      <c r="B191" s="21" t="s">
        <v>805</v>
      </c>
      <c r="C191" s="21">
        <v>2017</v>
      </c>
      <c r="D191" s="21" t="s">
        <v>842</v>
      </c>
      <c r="E191" s="21">
        <v>1</v>
      </c>
      <c r="F191" s="21" t="s">
        <v>834</v>
      </c>
      <c r="G191" s="21" t="s">
        <v>160</v>
      </c>
      <c r="H191" s="21"/>
      <c r="I191" s="21"/>
      <c r="J191" s="21" t="s">
        <v>161</v>
      </c>
      <c r="K191" s="21" t="s">
        <v>239</v>
      </c>
      <c r="L191" s="21" t="s">
        <v>162</v>
      </c>
      <c r="M191" s="35">
        <v>27</v>
      </c>
      <c r="N191" s="21"/>
      <c r="O191" s="27">
        <f t="shared" si="2"/>
        <v>0</v>
      </c>
      <c r="P191" s="21" t="s">
        <v>197</v>
      </c>
    </row>
    <row r="192" spans="2:16" ht="24" x14ac:dyDescent="0.35">
      <c r="B192" s="21" t="s">
        <v>835</v>
      </c>
      <c r="C192" s="21">
        <v>2018</v>
      </c>
      <c r="D192" s="21" t="s">
        <v>844</v>
      </c>
      <c r="E192" s="22">
        <v>1</v>
      </c>
      <c r="F192" s="21" t="s">
        <v>834</v>
      </c>
      <c r="G192" s="21" t="s">
        <v>297</v>
      </c>
      <c r="H192" s="21"/>
      <c r="I192" s="21" t="s">
        <v>219</v>
      </c>
      <c r="J192" s="21" t="s">
        <v>298</v>
      </c>
      <c r="K192" s="21" t="s">
        <v>437</v>
      </c>
      <c r="L192" s="21" t="s">
        <v>299</v>
      </c>
      <c r="M192" s="35">
        <v>18</v>
      </c>
      <c r="N192" s="21">
        <v>2</v>
      </c>
      <c r="O192" s="27">
        <f t="shared" si="2"/>
        <v>0.1111111111111111</v>
      </c>
      <c r="P192" s="21" t="s">
        <v>300</v>
      </c>
    </row>
    <row r="193" spans="2:16" x14ac:dyDescent="0.35">
      <c r="B193" s="21" t="s">
        <v>836</v>
      </c>
      <c r="C193" s="51">
        <v>2018</v>
      </c>
      <c r="D193" s="52" t="s">
        <v>856</v>
      </c>
      <c r="E193" s="51">
        <v>1</v>
      </c>
      <c r="F193" s="21" t="s">
        <v>834</v>
      </c>
      <c r="G193" s="21" t="s">
        <v>821</v>
      </c>
      <c r="H193" s="21"/>
      <c r="I193" s="21"/>
      <c r="J193" s="21" t="s">
        <v>873</v>
      </c>
      <c r="K193" s="21" t="s">
        <v>437</v>
      </c>
      <c r="L193" s="21"/>
      <c r="M193" s="35">
        <v>22</v>
      </c>
      <c r="N193" s="21">
        <v>9</v>
      </c>
      <c r="O193" s="27">
        <f t="shared" si="2"/>
        <v>0.40909090909090912</v>
      </c>
      <c r="P193" s="21"/>
    </row>
    <row r="194" spans="2:16" x14ac:dyDescent="0.35">
      <c r="B194" s="21" t="s">
        <v>836</v>
      </c>
      <c r="C194" s="51">
        <v>2017</v>
      </c>
      <c r="D194" s="52" t="s">
        <v>856</v>
      </c>
      <c r="E194" s="52">
        <v>1</v>
      </c>
      <c r="F194" s="21" t="s">
        <v>834</v>
      </c>
      <c r="G194" s="21" t="s">
        <v>821</v>
      </c>
      <c r="H194" s="21"/>
      <c r="I194" s="21"/>
      <c r="J194" s="21" t="s">
        <v>873</v>
      </c>
      <c r="K194" s="21" t="s">
        <v>437</v>
      </c>
      <c r="L194" s="21"/>
      <c r="M194" s="35">
        <v>13</v>
      </c>
      <c r="N194" s="21">
        <v>5</v>
      </c>
      <c r="O194" s="27">
        <f t="shared" si="2"/>
        <v>0.38461538461538464</v>
      </c>
      <c r="P194" s="21"/>
    </row>
    <row r="195" spans="2:16" ht="24" x14ac:dyDescent="0.35">
      <c r="B195" s="21" t="s">
        <v>836</v>
      </c>
      <c r="C195" s="21">
        <v>2018</v>
      </c>
      <c r="D195" s="22" t="s">
        <v>851</v>
      </c>
      <c r="E195" s="21">
        <v>1</v>
      </c>
      <c r="F195" s="21" t="s">
        <v>834</v>
      </c>
      <c r="G195" s="21" t="s">
        <v>573</v>
      </c>
      <c r="H195" s="21"/>
      <c r="I195" s="21" t="s">
        <v>316</v>
      </c>
      <c r="J195" s="21" t="s">
        <v>574</v>
      </c>
      <c r="K195" s="21" t="s">
        <v>437</v>
      </c>
      <c r="L195" s="21" t="s">
        <v>575</v>
      </c>
      <c r="M195" s="35">
        <v>3</v>
      </c>
      <c r="N195" s="21">
        <v>2</v>
      </c>
      <c r="O195" s="27">
        <f t="shared" ref="O195:O258" si="3">IF(M195&lt;&gt;0,N195/M195)</f>
        <v>0.66666666666666663</v>
      </c>
      <c r="P195" s="21" t="s">
        <v>576</v>
      </c>
    </row>
    <row r="196" spans="2:16" ht="24" x14ac:dyDescent="0.35">
      <c r="B196" s="21" t="s">
        <v>837</v>
      </c>
      <c r="C196" s="21">
        <v>2018</v>
      </c>
      <c r="D196" s="21" t="s">
        <v>844</v>
      </c>
      <c r="E196" s="22">
        <v>1</v>
      </c>
      <c r="F196" s="21" t="s">
        <v>834</v>
      </c>
      <c r="G196" s="21" t="s">
        <v>356</v>
      </c>
      <c r="H196" s="21"/>
      <c r="I196" s="21" t="s">
        <v>219</v>
      </c>
      <c r="J196" s="21" t="s">
        <v>357</v>
      </c>
      <c r="K196" s="21" t="s">
        <v>437</v>
      </c>
      <c r="L196" s="21" t="s">
        <v>358</v>
      </c>
      <c r="M196" s="35">
        <v>29</v>
      </c>
      <c r="N196" s="21">
        <v>4</v>
      </c>
      <c r="O196" s="27">
        <f t="shared" si="3"/>
        <v>0.13793103448275862</v>
      </c>
      <c r="P196" s="21" t="s">
        <v>359</v>
      </c>
    </row>
    <row r="197" spans="2:16" ht="24" x14ac:dyDescent="0.35">
      <c r="B197" s="21" t="s">
        <v>805</v>
      </c>
      <c r="C197" s="21">
        <v>2019</v>
      </c>
      <c r="D197" s="21" t="s">
        <v>844</v>
      </c>
      <c r="E197" s="21">
        <v>1</v>
      </c>
      <c r="F197" s="21" t="s">
        <v>834</v>
      </c>
      <c r="G197" s="21" t="s">
        <v>790</v>
      </c>
      <c r="H197" s="21"/>
      <c r="I197" s="21" t="s">
        <v>87</v>
      </c>
      <c r="J197" s="21" t="s">
        <v>357</v>
      </c>
      <c r="K197" s="21" t="s">
        <v>437</v>
      </c>
      <c r="L197" s="21" t="s">
        <v>183</v>
      </c>
      <c r="M197" s="35">
        <v>23</v>
      </c>
      <c r="N197" s="21">
        <v>2</v>
      </c>
      <c r="O197" s="27">
        <f t="shared" si="3"/>
        <v>8.6956521739130432E-2</v>
      </c>
      <c r="P197" s="21" t="s">
        <v>791</v>
      </c>
    </row>
    <row r="198" spans="2:16" ht="24" x14ac:dyDescent="0.35">
      <c r="B198" s="21" t="s">
        <v>835</v>
      </c>
      <c r="C198" s="21">
        <v>2017</v>
      </c>
      <c r="D198" s="21" t="s">
        <v>100</v>
      </c>
      <c r="E198" s="21">
        <v>1</v>
      </c>
      <c r="F198" s="21" t="s">
        <v>834</v>
      </c>
      <c r="G198" s="21" t="s">
        <v>11</v>
      </c>
      <c r="H198" s="21"/>
      <c r="I198" s="21"/>
      <c r="J198" s="21" t="s">
        <v>12</v>
      </c>
      <c r="K198" s="21" t="s">
        <v>101</v>
      </c>
      <c r="L198" s="21" t="s">
        <v>13</v>
      </c>
      <c r="M198" s="35">
        <v>49</v>
      </c>
      <c r="N198" s="21"/>
      <c r="O198" s="27">
        <f t="shared" si="3"/>
        <v>0</v>
      </c>
      <c r="P198" s="21"/>
    </row>
    <row r="199" spans="2:16" x14ac:dyDescent="0.35">
      <c r="B199" s="21" t="s">
        <v>836</v>
      </c>
      <c r="C199" s="21">
        <v>2017</v>
      </c>
      <c r="D199" s="22" t="s">
        <v>851</v>
      </c>
      <c r="E199" s="21">
        <v>1</v>
      </c>
      <c r="F199" s="21" t="s">
        <v>834</v>
      </c>
      <c r="G199" s="21" t="s">
        <v>181</v>
      </c>
      <c r="H199" s="21"/>
      <c r="I199" s="21"/>
      <c r="J199" s="21" t="s">
        <v>182</v>
      </c>
      <c r="K199" s="21" t="s">
        <v>101</v>
      </c>
      <c r="L199" s="21" t="s">
        <v>183</v>
      </c>
      <c r="M199" s="35">
        <v>36</v>
      </c>
      <c r="N199" s="21"/>
      <c r="O199" s="27">
        <f t="shared" si="3"/>
        <v>0</v>
      </c>
      <c r="P199" s="21"/>
    </row>
    <row r="200" spans="2:16" x14ac:dyDescent="0.35">
      <c r="B200" s="21" t="s">
        <v>835</v>
      </c>
      <c r="C200" s="21">
        <v>2018</v>
      </c>
      <c r="D200" s="21" t="s">
        <v>844</v>
      </c>
      <c r="E200" s="22">
        <v>1</v>
      </c>
      <c r="F200" s="21" t="s">
        <v>834</v>
      </c>
      <c r="G200" s="21" t="s">
        <v>250</v>
      </c>
      <c r="H200" s="21"/>
      <c r="I200" s="21" t="s">
        <v>219</v>
      </c>
      <c r="J200" s="21" t="s">
        <v>251</v>
      </c>
      <c r="K200" s="21" t="s">
        <v>106</v>
      </c>
      <c r="L200" s="21" t="s">
        <v>252</v>
      </c>
      <c r="M200" s="35">
        <v>27</v>
      </c>
      <c r="N200" s="21">
        <v>0</v>
      </c>
      <c r="O200" s="27">
        <f t="shared" si="3"/>
        <v>0</v>
      </c>
      <c r="P200" s="21" t="s">
        <v>253</v>
      </c>
    </row>
    <row r="201" spans="2:16" x14ac:dyDescent="0.35">
      <c r="B201" s="21" t="s">
        <v>835</v>
      </c>
      <c r="C201" s="21">
        <v>2018</v>
      </c>
      <c r="D201" s="21" t="s">
        <v>844</v>
      </c>
      <c r="E201" s="22">
        <v>1</v>
      </c>
      <c r="F201" s="21" t="s">
        <v>834</v>
      </c>
      <c r="G201" s="21" t="s">
        <v>266</v>
      </c>
      <c r="H201" s="21"/>
      <c r="I201" s="21" t="s">
        <v>219</v>
      </c>
      <c r="J201" s="21" t="s">
        <v>267</v>
      </c>
      <c r="K201" s="21" t="s">
        <v>106</v>
      </c>
      <c r="L201" s="21" t="s">
        <v>268</v>
      </c>
      <c r="M201" s="35">
        <v>28</v>
      </c>
      <c r="N201" s="21">
        <v>0</v>
      </c>
      <c r="O201" s="27">
        <f t="shared" si="3"/>
        <v>0</v>
      </c>
      <c r="P201" s="21" t="s">
        <v>269</v>
      </c>
    </row>
    <row r="202" spans="2:16" ht="24" x14ac:dyDescent="0.35">
      <c r="B202" s="21" t="s">
        <v>835</v>
      </c>
      <c r="C202" s="21">
        <v>2019</v>
      </c>
      <c r="D202" s="21" t="s">
        <v>844</v>
      </c>
      <c r="E202" s="21">
        <v>1</v>
      </c>
      <c r="F202" s="21" t="s">
        <v>834</v>
      </c>
      <c r="G202" s="21" t="s">
        <v>250</v>
      </c>
      <c r="H202" s="21"/>
      <c r="I202" s="21" t="s">
        <v>87</v>
      </c>
      <c r="J202" s="21" t="s">
        <v>634</v>
      </c>
      <c r="K202" s="21" t="s">
        <v>106</v>
      </c>
      <c r="L202" s="21" t="s">
        <v>635</v>
      </c>
      <c r="M202" s="35">
        <v>19</v>
      </c>
      <c r="N202" s="21">
        <v>2</v>
      </c>
      <c r="O202" s="27">
        <f t="shared" si="3"/>
        <v>0.10526315789473684</v>
      </c>
      <c r="P202" s="21" t="s">
        <v>636</v>
      </c>
    </row>
    <row r="203" spans="2:16" x14ac:dyDescent="0.35">
      <c r="B203" s="21" t="s">
        <v>835</v>
      </c>
      <c r="C203" s="21">
        <v>2018</v>
      </c>
      <c r="D203" s="21" t="s">
        <v>842</v>
      </c>
      <c r="E203" s="21">
        <v>1</v>
      </c>
      <c r="F203" s="21" t="s">
        <v>834</v>
      </c>
      <c r="G203" s="21" t="s">
        <v>539</v>
      </c>
      <c r="H203" s="21"/>
      <c r="I203" s="21"/>
      <c r="J203" s="21" t="s">
        <v>540</v>
      </c>
      <c r="K203" s="21" t="s">
        <v>106</v>
      </c>
      <c r="L203" s="21" t="s">
        <v>541</v>
      </c>
      <c r="M203" s="35">
        <v>27</v>
      </c>
      <c r="N203" s="21">
        <v>2</v>
      </c>
      <c r="O203" s="27">
        <f t="shared" si="3"/>
        <v>7.407407407407407E-2</v>
      </c>
      <c r="P203" s="21"/>
    </row>
    <row r="204" spans="2:16" x14ac:dyDescent="0.35">
      <c r="B204" s="21" t="s">
        <v>836</v>
      </c>
      <c r="C204" s="21">
        <v>2017</v>
      </c>
      <c r="D204" s="21" t="s">
        <v>100</v>
      </c>
      <c r="E204" s="21">
        <v>1</v>
      </c>
      <c r="F204" s="21" t="s">
        <v>834</v>
      </c>
      <c r="G204" s="21" t="s">
        <v>59</v>
      </c>
      <c r="H204" s="21"/>
      <c r="I204" s="21" t="s">
        <v>60</v>
      </c>
      <c r="J204" s="21" t="s">
        <v>61</v>
      </c>
      <c r="K204" s="21" t="s">
        <v>106</v>
      </c>
      <c r="L204" s="21" t="s">
        <v>62</v>
      </c>
      <c r="M204" s="35">
        <v>42</v>
      </c>
      <c r="N204" s="21"/>
      <c r="O204" s="27">
        <f t="shared" si="3"/>
        <v>0</v>
      </c>
      <c r="P204" s="21" t="s">
        <v>63</v>
      </c>
    </row>
    <row r="205" spans="2:16" ht="24" x14ac:dyDescent="0.35">
      <c r="B205" s="21" t="s">
        <v>836</v>
      </c>
      <c r="C205" s="51">
        <v>2018</v>
      </c>
      <c r="D205" s="52" t="s">
        <v>879</v>
      </c>
      <c r="E205" s="52">
        <v>1</v>
      </c>
      <c r="F205" s="21" t="s">
        <v>834</v>
      </c>
      <c r="G205" s="21" t="s">
        <v>880</v>
      </c>
      <c r="H205" s="21"/>
      <c r="I205" s="21"/>
      <c r="J205" s="21" t="s">
        <v>881</v>
      </c>
      <c r="K205" s="21" t="s">
        <v>106</v>
      </c>
      <c r="L205" s="21" t="s">
        <v>882</v>
      </c>
      <c r="M205" s="35">
        <v>50</v>
      </c>
      <c r="N205" s="21">
        <v>0</v>
      </c>
      <c r="O205" s="27">
        <f t="shared" si="3"/>
        <v>0</v>
      </c>
      <c r="P205" s="21"/>
    </row>
    <row r="206" spans="2:16" x14ac:dyDescent="0.35">
      <c r="B206" s="21" t="s">
        <v>805</v>
      </c>
      <c r="C206" s="25">
        <v>2018</v>
      </c>
      <c r="D206" s="21" t="s">
        <v>100</v>
      </c>
      <c r="E206" s="25">
        <v>1</v>
      </c>
      <c r="F206" s="21" t="s">
        <v>834</v>
      </c>
      <c r="G206" s="21" t="s">
        <v>461</v>
      </c>
      <c r="H206" s="21"/>
      <c r="I206" s="21"/>
      <c r="J206" s="21" t="s">
        <v>460</v>
      </c>
      <c r="K206" s="26" t="s">
        <v>106</v>
      </c>
      <c r="L206" s="21" t="s">
        <v>459</v>
      </c>
      <c r="M206" s="35">
        <v>13</v>
      </c>
      <c r="N206" s="21">
        <v>2</v>
      </c>
      <c r="O206" s="27">
        <f t="shared" si="3"/>
        <v>0.15384615384615385</v>
      </c>
      <c r="P206" s="21" t="s">
        <v>448</v>
      </c>
    </row>
    <row r="207" spans="2:16" x14ac:dyDescent="0.35">
      <c r="B207" s="21" t="s">
        <v>835</v>
      </c>
      <c r="C207" s="51">
        <v>2018</v>
      </c>
      <c r="D207" s="52" t="s">
        <v>901</v>
      </c>
      <c r="E207" s="52">
        <v>1</v>
      </c>
      <c r="F207" s="21" t="s">
        <v>834</v>
      </c>
      <c r="G207" s="21" t="s">
        <v>906</v>
      </c>
      <c r="H207" s="21"/>
      <c r="I207" s="21"/>
      <c r="J207" s="21" t="s">
        <v>907</v>
      </c>
      <c r="K207" s="21" t="s">
        <v>106</v>
      </c>
      <c r="L207" s="21" t="s">
        <v>908</v>
      </c>
      <c r="M207" s="35">
        <v>0</v>
      </c>
      <c r="N207" s="21">
        <v>0</v>
      </c>
      <c r="O207" s="27" t="b">
        <f t="shared" si="3"/>
        <v>0</v>
      </c>
      <c r="P207" s="21"/>
    </row>
    <row r="208" spans="2:16" ht="36" x14ac:dyDescent="0.35">
      <c r="B208" s="21" t="s">
        <v>835</v>
      </c>
      <c r="C208" s="51">
        <v>2017</v>
      </c>
      <c r="D208" s="52" t="s">
        <v>901</v>
      </c>
      <c r="E208" s="52">
        <v>1</v>
      </c>
      <c r="F208" s="21" t="s">
        <v>834</v>
      </c>
      <c r="G208" s="21" t="s">
        <v>966</v>
      </c>
      <c r="H208" s="21"/>
      <c r="I208" s="21"/>
      <c r="J208" s="21" t="s">
        <v>930</v>
      </c>
      <c r="K208" s="21" t="s">
        <v>106</v>
      </c>
      <c r="L208" s="21" t="s">
        <v>967</v>
      </c>
      <c r="M208" s="35">
        <v>28</v>
      </c>
      <c r="N208" s="21">
        <v>0</v>
      </c>
      <c r="O208" s="27">
        <f t="shared" si="3"/>
        <v>0</v>
      </c>
      <c r="P208" s="21"/>
    </row>
    <row r="209" spans="2:16" x14ac:dyDescent="0.35">
      <c r="B209" s="21" t="s">
        <v>836</v>
      </c>
      <c r="C209" s="51">
        <v>2018</v>
      </c>
      <c r="D209" s="52" t="s">
        <v>879</v>
      </c>
      <c r="E209" s="52">
        <v>1</v>
      </c>
      <c r="F209" s="21" t="s">
        <v>834</v>
      </c>
      <c r="G209" s="21" t="s">
        <v>883</v>
      </c>
      <c r="H209" s="21"/>
      <c r="I209" s="21"/>
      <c r="J209" s="21" t="s">
        <v>884</v>
      </c>
      <c r="K209" s="21" t="s">
        <v>106</v>
      </c>
      <c r="L209" s="21" t="s">
        <v>885</v>
      </c>
      <c r="M209" s="35">
        <v>0</v>
      </c>
      <c r="N209" s="21">
        <v>0</v>
      </c>
      <c r="O209" s="27" t="b">
        <f t="shared" si="3"/>
        <v>0</v>
      </c>
      <c r="P209" s="21"/>
    </row>
    <row r="210" spans="2:16" ht="24" x14ac:dyDescent="0.35">
      <c r="B210" s="21" t="s">
        <v>836</v>
      </c>
      <c r="C210" s="51">
        <v>2017</v>
      </c>
      <c r="D210" s="52" t="s">
        <v>879</v>
      </c>
      <c r="E210" s="52">
        <v>1</v>
      </c>
      <c r="F210" s="21" t="s">
        <v>834</v>
      </c>
      <c r="G210" s="21" t="s">
        <v>938</v>
      </c>
      <c r="H210" s="21"/>
      <c r="I210" s="21"/>
      <c r="J210" s="21" t="s">
        <v>939</v>
      </c>
      <c r="K210" s="21" t="s">
        <v>106</v>
      </c>
      <c r="L210" s="21" t="s">
        <v>940</v>
      </c>
      <c r="M210" s="35">
        <v>25</v>
      </c>
      <c r="N210" s="21">
        <v>0</v>
      </c>
      <c r="O210" s="27">
        <f t="shared" si="3"/>
        <v>0</v>
      </c>
      <c r="P210" s="21"/>
    </row>
    <row r="211" spans="2:16" x14ac:dyDescent="0.35">
      <c r="B211" s="21" t="s">
        <v>837</v>
      </c>
      <c r="C211" s="21">
        <v>2018</v>
      </c>
      <c r="D211" s="21" t="s">
        <v>841</v>
      </c>
      <c r="E211" s="21">
        <v>1</v>
      </c>
      <c r="F211" s="21" t="s">
        <v>834</v>
      </c>
      <c r="G211" s="21" t="s">
        <v>620</v>
      </c>
      <c r="H211" s="21"/>
      <c r="I211" s="21" t="s">
        <v>196</v>
      </c>
      <c r="J211" s="21" t="s">
        <v>477</v>
      </c>
      <c r="K211" s="21" t="s">
        <v>107</v>
      </c>
      <c r="L211" s="21" t="s">
        <v>621</v>
      </c>
      <c r="M211" s="35">
        <v>26</v>
      </c>
      <c r="N211" s="21">
        <v>11</v>
      </c>
      <c r="O211" s="27">
        <f t="shared" si="3"/>
        <v>0.42307692307692307</v>
      </c>
      <c r="P211" s="21" t="s">
        <v>475</v>
      </c>
    </row>
    <row r="212" spans="2:16" x14ac:dyDescent="0.35">
      <c r="B212" s="21" t="s">
        <v>837</v>
      </c>
      <c r="C212" s="21">
        <v>2018</v>
      </c>
      <c r="D212" s="21" t="s">
        <v>844</v>
      </c>
      <c r="E212" s="22">
        <v>1</v>
      </c>
      <c r="F212" s="21" t="s">
        <v>834</v>
      </c>
      <c r="G212" s="21" t="s">
        <v>368</v>
      </c>
      <c r="H212" s="21"/>
      <c r="I212" s="21" t="s">
        <v>219</v>
      </c>
      <c r="J212" s="21" t="s">
        <v>369</v>
      </c>
      <c r="K212" s="21" t="s">
        <v>107</v>
      </c>
      <c r="L212" s="21" t="s">
        <v>370</v>
      </c>
      <c r="M212" s="35">
        <v>47</v>
      </c>
      <c r="N212" s="21">
        <v>1</v>
      </c>
      <c r="O212" s="27">
        <f t="shared" si="3"/>
        <v>2.1276595744680851E-2</v>
      </c>
      <c r="P212" s="21" t="s">
        <v>371</v>
      </c>
    </row>
    <row r="213" spans="2:16" ht="36" x14ac:dyDescent="0.35">
      <c r="B213" s="21" t="s">
        <v>837</v>
      </c>
      <c r="C213" s="21">
        <v>2019</v>
      </c>
      <c r="D213" s="21" t="s">
        <v>844</v>
      </c>
      <c r="E213" s="21">
        <v>1</v>
      </c>
      <c r="F213" s="21" t="s">
        <v>834</v>
      </c>
      <c r="G213" s="21" t="s">
        <v>734</v>
      </c>
      <c r="H213" s="21"/>
      <c r="I213" s="21" t="s">
        <v>87</v>
      </c>
      <c r="J213" s="21" t="s">
        <v>365</v>
      </c>
      <c r="K213" s="21" t="s">
        <v>107</v>
      </c>
      <c r="L213" s="21" t="s">
        <v>366</v>
      </c>
      <c r="M213" s="35">
        <v>60</v>
      </c>
      <c r="N213" s="21">
        <v>4</v>
      </c>
      <c r="O213" s="27">
        <f t="shared" si="3"/>
        <v>6.6666666666666666E-2</v>
      </c>
      <c r="P213" s="21" t="s">
        <v>735</v>
      </c>
    </row>
    <row r="214" spans="2:16" x14ac:dyDescent="0.35">
      <c r="B214" s="21" t="s">
        <v>837</v>
      </c>
      <c r="C214" s="21">
        <v>2017</v>
      </c>
      <c r="D214" s="21" t="s">
        <v>100</v>
      </c>
      <c r="E214" s="21">
        <v>1</v>
      </c>
      <c r="F214" s="21" t="s">
        <v>834</v>
      </c>
      <c r="G214" s="21" t="s">
        <v>82</v>
      </c>
      <c r="H214" s="21"/>
      <c r="I214" s="21" t="s">
        <v>65</v>
      </c>
      <c r="J214" s="21" t="s">
        <v>83</v>
      </c>
      <c r="K214" s="21" t="s">
        <v>107</v>
      </c>
      <c r="L214" s="21" t="s">
        <v>84</v>
      </c>
      <c r="M214" s="35">
        <v>76</v>
      </c>
      <c r="N214" s="21">
        <v>1</v>
      </c>
      <c r="O214" s="27">
        <f t="shared" si="3"/>
        <v>1.3157894736842105E-2</v>
      </c>
      <c r="P214" s="21" t="s">
        <v>85</v>
      </c>
    </row>
    <row r="215" spans="2:16" ht="24" x14ac:dyDescent="0.35">
      <c r="B215" s="21" t="s">
        <v>837</v>
      </c>
      <c r="C215" s="25">
        <v>2018</v>
      </c>
      <c r="D215" s="21" t="s">
        <v>100</v>
      </c>
      <c r="E215" s="25">
        <v>1</v>
      </c>
      <c r="F215" s="21" t="s">
        <v>834</v>
      </c>
      <c r="G215" s="21" t="s">
        <v>478</v>
      </c>
      <c r="H215" s="21"/>
      <c r="I215" s="21" t="s">
        <v>219</v>
      </c>
      <c r="J215" s="21" t="s">
        <v>477</v>
      </c>
      <c r="K215" s="26" t="s">
        <v>107</v>
      </c>
      <c r="L215" s="21" t="s">
        <v>476</v>
      </c>
      <c r="M215" s="35">
        <v>29</v>
      </c>
      <c r="N215" s="21">
        <v>16</v>
      </c>
      <c r="O215" s="27">
        <f t="shared" si="3"/>
        <v>0.55172413793103448</v>
      </c>
      <c r="P215" s="21" t="s">
        <v>475</v>
      </c>
    </row>
    <row r="216" spans="2:16" x14ac:dyDescent="0.35">
      <c r="B216" s="21" t="s">
        <v>837</v>
      </c>
      <c r="C216" s="25">
        <v>2018</v>
      </c>
      <c r="D216" s="21" t="s">
        <v>100</v>
      </c>
      <c r="E216" s="25">
        <v>1</v>
      </c>
      <c r="F216" s="21" t="s">
        <v>834</v>
      </c>
      <c r="G216" s="21" t="s">
        <v>465</v>
      </c>
      <c r="H216" s="21" t="s">
        <v>35</v>
      </c>
      <c r="I216" s="21"/>
      <c r="J216" s="21" t="s">
        <v>464</v>
      </c>
      <c r="K216" s="26" t="s">
        <v>107</v>
      </c>
      <c r="L216" s="21" t="s">
        <v>463</v>
      </c>
      <c r="M216" s="35">
        <v>19</v>
      </c>
      <c r="N216" s="21">
        <v>10</v>
      </c>
      <c r="O216" s="27">
        <f t="shared" si="3"/>
        <v>0.52631578947368418</v>
      </c>
      <c r="P216" s="21" t="s">
        <v>462</v>
      </c>
    </row>
    <row r="217" spans="2:16" x14ac:dyDescent="0.35">
      <c r="B217" s="21" t="s">
        <v>837</v>
      </c>
      <c r="C217" s="21">
        <v>2017</v>
      </c>
      <c r="D217" s="21" t="s">
        <v>842</v>
      </c>
      <c r="E217" s="21">
        <v>1</v>
      </c>
      <c r="F217" s="21" t="s">
        <v>834</v>
      </c>
      <c r="G217" s="21" t="s">
        <v>229</v>
      </c>
      <c r="H217" s="21"/>
      <c r="I217" s="21" t="s">
        <v>230</v>
      </c>
      <c r="J217" s="21" t="s">
        <v>231</v>
      </c>
      <c r="K217" s="21" t="s">
        <v>107</v>
      </c>
      <c r="L217" s="21" t="s">
        <v>84</v>
      </c>
      <c r="M217" s="35">
        <v>11</v>
      </c>
      <c r="N217" s="21">
        <v>8</v>
      </c>
      <c r="O217" s="27">
        <f t="shared" si="3"/>
        <v>0.72727272727272729</v>
      </c>
      <c r="P217" s="21" t="s">
        <v>107</v>
      </c>
    </row>
    <row r="218" spans="2:16" x14ac:dyDescent="0.35">
      <c r="B218" s="52" t="s">
        <v>837</v>
      </c>
      <c r="C218" s="51">
        <v>2018</v>
      </c>
      <c r="D218" s="52" t="s">
        <v>856</v>
      </c>
      <c r="E218" s="51">
        <v>1</v>
      </c>
      <c r="F218" s="21" t="s">
        <v>834</v>
      </c>
      <c r="G218" s="21" t="s">
        <v>812</v>
      </c>
      <c r="H218" s="21"/>
      <c r="I218" s="21"/>
      <c r="J218" s="21" t="s">
        <v>864</v>
      </c>
      <c r="K218" s="21" t="s">
        <v>107</v>
      </c>
      <c r="L218" s="21"/>
      <c r="M218" s="35">
        <v>30</v>
      </c>
      <c r="N218" s="21">
        <v>4</v>
      </c>
      <c r="O218" s="27">
        <f t="shared" si="3"/>
        <v>0.13333333333333333</v>
      </c>
      <c r="P218" s="21"/>
    </row>
    <row r="219" spans="2:16" x14ac:dyDescent="0.35">
      <c r="B219" s="52" t="s">
        <v>837</v>
      </c>
      <c r="C219" s="51">
        <v>2018</v>
      </c>
      <c r="D219" s="52" t="s">
        <v>856</v>
      </c>
      <c r="E219" s="51">
        <v>1</v>
      </c>
      <c r="F219" s="21" t="s">
        <v>834</v>
      </c>
      <c r="G219" s="21" t="s">
        <v>815</v>
      </c>
      <c r="H219" s="21"/>
      <c r="I219" s="21"/>
      <c r="J219" s="21" t="s">
        <v>867</v>
      </c>
      <c r="K219" s="21" t="s">
        <v>107</v>
      </c>
      <c r="L219" s="21"/>
      <c r="M219" s="35">
        <v>18</v>
      </c>
      <c r="N219" s="21">
        <v>13</v>
      </c>
      <c r="O219" s="27">
        <f t="shared" si="3"/>
        <v>0.72222222222222221</v>
      </c>
      <c r="P219" s="21"/>
    </row>
    <row r="220" spans="2:16" x14ac:dyDescent="0.35">
      <c r="B220" s="52" t="s">
        <v>837</v>
      </c>
      <c r="C220" s="51">
        <v>2018</v>
      </c>
      <c r="D220" s="52" t="s">
        <v>856</v>
      </c>
      <c r="E220" s="51">
        <v>1</v>
      </c>
      <c r="F220" s="21" t="s">
        <v>834</v>
      </c>
      <c r="G220" s="21" t="s">
        <v>816</v>
      </c>
      <c r="H220" s="21"/>
      <c r="I220" s="21"/>
      <c r="J220" s="21" t="s">
        <v>868</v>
      </c>
      <c r="K220" s="21" t="s">
        <v>107</v>
      </c>
      <c r="L220" s="21"/>
      <c r="M220" s="35">
        <v>21</v>
      </c>
      <c r="N220" s="21">
        <v>11</v>
      </c>
      <c r="O220" s="27">
        <f t="shared" si="3"/>
        <v>0.52380952380952384</v>
      </c>
      <c r="P220" s="21"/>
    </row>
    <row r="221" spans="2:16" ht="24" x14ac:dyDescent="0.35">
      <c r="B221" s="52" t="s">
        <v>837</v>
      </c>
      <c r="C221" s="51">
        <v>2018</v>
      </c>
      <c r="D221" s="52" t="s">
        <v>856</v>
      </c>
      <c r="E221" s="51">
        <v>1</v>
      </c>
      <c r="F221" s="21" t="s">
        <v>834</v>
      </c>
      <c r="G221" s="21" t="s">
        <v>817</v>
      </c>
      <c r="H221" s="21"/>
      <c r="I221" s="21"/>
      <c r="J221" s="21" t="s">
        <v>869</v>
      </c>
      <c r="K221" s="21" t="s">
        <v>107</v>
      </c>
      <c r="L221" s="21"/>
      <c r="M221" s="35">
        <v>9</v>
      </c>
      <c r="N221" s="21">
        <v>5</v>
      </c>
      <c r="O221" s="27">
        <f t="shared" si="3"/>
        <v>0.55555555555555558</v>
      </c>
      <c r="P221" s="21"/>
    </row>
    <row r="222" spans="2:16" x14ac:dyDescent="0.35">
      <c r="B222" s="52" t="s">
        <v>837</v>
      </c>
      <c r="C222" s="51">
        <v>2017</v>
      </c>
      <c r="D222" s="52" t="s">
        <v>856</v>
      </c>
      <c r="E222" s="52">
        <v>1</v>
      </c>
      <c r="F222" s="21" t="s">
        <v>834</v>
      </c>
      <c r="G222" s="21" t="s">
        <v>812</v>
      </c>
      <c r="H222" s="21"/>
      <c r="I222" s="21"/>
      <c r="J222" s="21" t="s">
        <v>864</v>
      </c>
      <c r="K222" s="21" t="s">
        <v>107</v>
      </c>
      <c r="L222" s="21"/>
      <c r="M222" s="35">
        <v>29</v>
      </c>
      <c r="N222" s="21">
        <v>4</v>
      </c>
      <c r="O222" s="27">
        <f t="shared" si="3"/>
        <v>0.13793103448275862</v>
      </c>
      <c r="P222" s="21"/>
    </row>
    <row r="223" spans="2:16" x14ac:dyDescent="0.35">
      <c r="B223" s="52" t="s">
        <v>837</v>
      </c>
      <c r="C223" s="51">
        <v>2017</v>
      </c>
      <c r="D223" s="52" t="s">
        <v>856</v>
      </c>
      <c r="E223" s="52">
        <v>1</v>
      </c>
      <c r="F223" s="21" t="s">
        <v>834</v>
      </c>
      <c r="G223" s="21" t="s">
        <v>815</v>
      </c>
      <c r="H223" s="21"/>
      <c r="I223" s="21"/>
      <c r="J223" s="21" t="s">
        <v>867</v>
      </c>
      <c r="K223" s="21" t="s">
        <v>107</v>
      </c>
      <c r="L223" s="21"/>
      <c r="M223" s="35">
        <v>26</v>
      </c>
      <c r="N223" s="21">
        <v>12</v>
      </c>
      <c r="O223" s="27">
        <f t="shared" si="3"/>
        <v>0.46153846153846156</v>
      </c>
      <c r="P223" s="21"/>
    </row>
    <row r="224" spans="2:16" x14ac:dyDescent="0.35">
      <c r="B224" s="52" t="s">
        <v>837</v>
      </c>
      <c r="C224" s="51">
        <v>2017</v>
      </c>
      <c r="D224" s="52" t="s">
        <v>856</v>
      </c>
      <c r="E224" s="52">
        <v>1</v>
      </c>
      <c r="F224" s="21" t="s">
        <v>834</v>
      </c>
      <c r="G224" s="21" t="s">
        <v>816</v>
      </c>
      <c r="H224" s="21"/>
      <c r="I224" s="21"/>
      <c r="J224" s="21" t="s">
        <v>868</v>
      </c>
      <c r="K224" s="21" t="s">
        <v>107</v>
      </c>
      <c r="L224" s="21"/>
      <c r="M224" s="35">
        <v>8</v>
      </c>
      <c r="N224" s="21">
        <v>4</v>
      </c>
      <c r="O224" s="27">
        <f t="shared" si="3"/>
        <v>0.5</v>
      </c>
      <c r="P224" s="21"/>
    </row>
    <row r="225" spans="2:16" ht="24" x14ac:dyDescent="0.35">
      <c r="B225" s="52" t="s">
        <v>837</v>
      </c>
      <c r="C225" s="51">
        <v>2017</v>
      </c>
      <c r="D225" s="52" t="s">
        <v>856</v>
      </c>
      <c r="E225" s="52">
        <v>1</v>
      </c>
      <c r="F225" s="21" t="s">
        <v>834</v>
      </c>
      <c r="G225" s="21" t="s">
        <v>817</v>
      </c>
      <c r="H225" s="21"/>
      <c r="I225" s="21"/>
      <c r="J225" s="21" t="s">
        <v>869</v>
      </c>
      <c r="K225" s="21" t="s">
        <v>107</v>
      </c>
      <c r="L225" s="21"/>
      <c r="M225" s="35">
        <v>12</v>
      </c>
      <c r="N225" s="21">
        <v>7</v>
      </c>
      <c r="O225" s="27">
        <f t="shared" si="3"/>
        <v>0.58333333333333337</v>
      </c>
      <c r="P225" s="21"/>
    </row>
    <row r="226" spans="2:16" ht="24" x14ac:dyDescent="0.35">
      <c r="B226" s="21" t="s">
        <v>837</v>
      </c>
      <c r="C226" s="21">
        <v>2017</v>
      </c>
      <c r="D226" s="22" t="s">
        <v>851</v>
      </c>
      <c r="E226" s="21">
        <v>1</v>
      </c>
      <c r="F226" s="21" t="s">
        <v>834</v>
      </c>
      <c r="G226" s="21" t="s">
        <v>215</v>
      </c>
      <c r="H226" s="21"/>
      <c r="I226" s="21"/>
      <c r="J226" s="21" t="s">
        <v>216</v>
      </c>
      <c r="K226" s="21" t="s">
        <v>107</v>
      </c>
      <c r="L226" s="21" t="s">
        <v>217</v>
      </c>
      <c r="M226" s="35">
        <v>38</v>
      </c>
      <c r="N226" s="21"/>
      <c r="O226" s="27">
        <f t="shared" si="3"/>
        <v>0</v>
      </c>
      <c r="P226" s="21"/>
    </row>
    <row r="227" spans="2:16" x14ac:dyDescent="0.35">
      <c r="B227" s="21" t="s">
        <v>837</v>
      </c>
      <c r="C227" s="21">
        <v>2018</v>
      </c>
      <c r="D227" s="22" t="s">
        <v>851</v>
      </c>
      <c r="E227" s="21">
        <v>1</v>
      </c>
      <c r="F227" s="21" t="s">
        <v>834</v>
      </c>
      <c r="G227" s="21" t="s">
        <v>600</v>
      </c>
      <c r="H227" s="21"/>
      <c r="I227" s="21" t="s">
        <v>601</v>
      </c>
      <c r="J227" s="21" t="s">
        <v>602</v>
      </c>
      <c r="K227" s="21" t="s">
        <v>107</v>
      </c>
      <c r="L227" s="21" t="s">
        <v>603</v>
      </c>
      <c r="M227" s="35">
        <v>14</v>
      </c>
      <c r="N227" s="21">
        <v>14</v>
      </c>
      <c r="O227" s="27">
        <f t="shared" si="3"/>
        <v>1</v>
      </c>
      <c r="P227" s="21" t="s">
        <v>604</v>
      </c>
    </row>
    <row r="228" spans="2:16" ht="36" x14ac:dyDescent="0.35">
      <c r="B228" s="21" t="s">
        <v>837</v>
      </c>
      <c r="C228" s="21">
        <v>2018</v>
      </c>
      <c r="D228" s="22" t="s">
        <v>851</v>
      </c>
      <c r="E228" s="21">
        <v>1</v>
      </c>
      <c r="F228" s="21" t="s">
        <v>834</v>
      </c>
      <c r="G228" s="21" t="s">
        <v>605</v>
      </c>
      <c r="H228" s="21" t="s">
        <v>135</v>
      </c>
      <c r="I228" s="21"/>
      <c r="J228" s="21" t="s">
        <v>606</v>
      </c>
      <c r="K228" s="21" t="s">
        <v>107</v>
      </c>
      <c r="L228" s="21" t="s">
        <v>607</v>
      </c>
      <c r="M228" s="35">
        <v>30</v>
      </c>
      <c r="N228" s="21">
        <v>4</v>
      </c>
      <c r="O228" s="27">
        <f t="shared" si="3"/>
        <v>0.13333333333333333</v>
      </c>
      <c r="P228" s="21" t="s">
        <v>608</v>
      </c>
    </row>
    <row r="229" spans="2:16" ht="24" x14ac:dyDescent="0.35">
      <c r="B229" s="21" t="s">
        <v>835</v>
      </c>
      <c r="C229" s="21">
        <v>2018</v>
      </c>
      <c r="D229" s="21" t="s">
        <v>841</v>
      </c>
      <c r="E229" s="21">
        <v>1</v>
      </c>
      <c r="F229" s="21" t="s">
        <v>834</v>
      </c>
      <c r="G229" s="22" t="s">
        <v>553</v>
      </c>
      <c r="H229" s="21"/>
      <c r="I229" s="21"/>
      <c r="J229" s="21" t="s">
        <v>554</v>
      </c>
      <c r="K229" s="21" t="s">
        <v>104</v>
      </c>
      <c r="L229" s="21" t="s">
        <v>555</v>
      </c>
      <c r="M229" s="35">
        <v>25</v>
      </c>
      <c r="N229" s="21"/>
      <c r="O229" s="27">
        <f t="shared" si="3"/>
        <v>0</v>
      </c>
      <c r="P229" s="21"/>
    </row>
    <row r="230" spans="2:16" ht="24" x14ac:dyDescent="0.35">
      <c r="B230" s="21" t="s">
        <v>835</v>
      </c>
      <c r="C230" s="21">
        <v>2018</v>
      </c>
      <c r="D230" s="21" t="s">
        <v>844</v>
      </c>
      <c r="E230" s="22">
        <v>1</v>
      </c>
      <c r="F230" s="21" t="s">
        <v>834</v>
      </c>
      <c r="G230" s="21" t="s">
        <v>258</v>
      </c>
      <c r="H230" s="21"/>
      <c r="I230" s="21" t="s">
        <v>219</v>
      </c>
      <c r="J230" s="21" t="s">
        <v>259</v>
      </c>
      <c r="K230" s="21" t="s">
        <v>104</v>
      </c>
      <c r="L230" s="21" t="s">
        <v>260</v>
      </c>
      <c r="M230" s="35">
        <v>24</v>
      </c>
      <c r="N230" s="21">
        <v>1</v>
      </c>
      <c r="O230" s="27">
        <f t="shared" si="3"/>
        <v>4.1666666666666664E-2</v>
      </c>
      <c r="P230" s="21" t="s">
        <v>261</v>
      </c>
    </row>
    <row r="231" spans="2:16" ht="24" x14ac:dyDescent="0.35">
      <c r="B231" s="21" t="s">
        <v>835</v>
      </c>
      <c r="C231" s="21">
        <v>2018</v>
      </c>
      <c r="D231" s="21" t="s">
        <v>844</v>
      </c>
      <c r="E231" s="22">
        <v>1</v>
      </c>
      <c r="F231" s="21" t="s">
        <v>834</v>
      </c>
      <c r="G231" s="21" t="s">
        <v>262</v>
      </c>
      <c r="H231" s="21"/>
      <c r="I231" s="21" t="s">
        <v>219</v>
      </c>
      <c r="J231" s="21" t="s">
        <v>263</v>
      </c>
      <c r="K231" s="21" t="s">
        <v>104</v>
      </c>
      <c r="L231" s="21" t="s">
        <v>264</v>
      </c>
      <c r="M231" s="35">
        <v>25</v>
      </c>
      <c r="N231" s="21">
        <v>1</v>
      </c>
      <c r="O231" s="27">
        <f t="shared" si="3"/>
        <v>0.04</v>
      </c>
      <c r="P231" s="21" t="s">
        <v>265</v>
      </c>
    </row>
    <row r="232" spans="2:16" ht="24" x14ac:dyDescent="0.35">
      <c r="B232" s="21" t="s">
        <v>835</v>
      </c>
      <c r="C232" s="21">
        <v>2018</v>
      </c>
      <c r="D232" s="21" t="s">
        <v>844</v>
      </c>
      <c r="E232" s="22">
        <v>1</v>
      </c>
      <c r="F232" s="21" t="s">
        <v>834</v>
      </c>
      <c r="G232" s="21" t="s">
        <v>274</v>
      </c>
      <c r="H232" s="21"/>
      <c r="I232" s="21" t="s">
        <v>219</v>
      </c>
      <c r="J232" s="21" t="s">
        <v>275</v>
      </c>
      <c r="K232" s="21" t="s">
        <v>104</v>
      </c>
      <c r="L232" s="21" t="s">
        <v>276</v>
      </c>
      <c r="M232" s="35">
        <v>20</v>
      </c>
      <c r="N232" s="21">
        <v>0</v>
      </c>
      <c r="O232" s="27">
        <f t="shared" si="3"/>
        <v>0</v>
      </c>
      <c r="P232" s="21" t="s">
        <v>277</v>
      </c>
    </row>
    <row r="233" spans="2:16" ht="60" x14ac:dyDescent="0.35">
      <c r="B233" s="21" t="s">
        <v>835</v>
      </c>
      <c r="C233" s="21">
        <v>2018</v>
      </c>
      <c r="D233" s="21" t="s">
        <v>844</v>
      </c>
      <c r="E233" s="22">
        <v>1</v>
      </c>
      <c r="F233" s="21" t="s">
        <v>834</v>
      </c>
      <c r="G233" s="21" t="s">
        <v>282</v>
      </c>
      <c r="H233" s="21"/>
      <c r="I233" s="21" t="s">
        <v>219</v>
      </c>
      <c r="J233" s="21" t="s">
        <v>283</v>
      </c>
      <c r="K233" s="21" t="s">
        <v>104</v>
      </c>
      <c r="L233" s="21" t="s">
        <v>284</v>
      </c>
      <c r="M233" s="35">
        <v>31</v>
      </c>
      <c r="N233" s="21">
        <v>1</v>
      </c>
      <c r="O233" s="27">
        <f t="shared" si="3"/>
        <v>3.2258064516129031E-2</v>
      </c>
      <c r="P233" s="21" t="s">
        <v>285</v>
      </c>
    </row>
    <row r="234" spans="2:16" x14ac:dyDescent="0.35">
      <c r="B234" s="21" t="s">
        <v>835</v>
      </c>
      <c r="C234" s="21">
        <v>2018</v>
      </c>
      <c r="D234" s="21" t="s">
        <v>844</v>
      </c>
      <c r="E234" s="22">
        <v>1</v>
      </c>
      <c r="F234" s="21" t="s">
        <v>834</v>
      </c>
      <c r="G234" s="21" t="s">
        <v>290</v>
      </c>
      <c r="H234" s="21"/>
      <c r="I234" s="21" t="s">
        <v>87</v>
      </c>
      <c r="J234" s="21" t="s">
        <v>291</v>
      </c>
      <c r="K234" s="21" t="s">
        <v>104</v>
      </c>
      <c r="L234" s="21" t="s">
        <v>276</v>
      </c>
      <c r="M234" s="35">
        <v>19</v>
      </c>
      <c r="N234" s="21">
        <v>0</v>
      </c>
      <c r="O234" s="27">
        <f t="shared" si="3"/>
        <v>0</v>
      </c>
      <c r="P234" s="21" t="s">
        <v>292</v>
      </c>
    </row>
    <row r="235" spans="2:16" x14ac:dyDescent="0.35">
      <c r="B235" s="21" t="s">
        <v>835</v>
      </c>
      <c r="C235" s="21">
        <v>2018</v>
      </c>
      <c r="D235" s="21" t="s">
        <v>844</v>
      </c>
      <c r="E235" s="22">
        <v>1</v>
      </c>
      <c r="F235" s="21" t="s">
        <v>834</v>
      </c>
      <c r="G235" s="21" t="s">
        <v>293</v>
      </c>
      <c r="H235" s="21"/>
      <c r="I235" s="21" t="s">
        <v>219</v>
      </c>
      <c r="J235" s="21" t="s">
        <v>294</v>
      </c>
      <c r="K235" s="21" t="s">
        <v>104</v>
      </c>
      <c r="L235" s="21" t="s">
        <v>295</v>
      </c>
      <c r="M235" s="35">
        <v>20</v>
      </c>
      <c r="N235" s="21">
        <v>1</v>
      </c>
      <c r="O235" s="27">
        <f t="shared" si="3"/>
        <v>0.05</v>
      </c>
      <c r="P235" s="21" t="s">
        <v>296</v>
      </c>
    </row>
    <row r="236" spans="2:16" ht="24" x14ac:dyDescent="0.35">
      <c r="B236" s="21" t="s">
        <v>835</v>
      </c>
      <c r="C236" s="21">
        <v>2018</v>
      </c>
      <c r="D236" s="21" t="s">
        <v>844</v>
      </c>
      <c r="E236" s="22">
        <v>1</v>
      </c>
      <c r="F236" s="21" t="s">
        <v>834</v>
      </c>
      <c r="G236" s="21" t="s">
        <v>315</v>
      </c>
      <c r="H236" s="21"/>
      <c r="I236" s="21" t="s">
        <v>316</v>
      </c>
      <c r="J236" s="21" t="s">
        <v>317</v>
      </c>
      <c r="K236" s="21" t="s">
        <v>104</v>
      </c>
      <c r="L236" s="21" t="s">
        <v>318</v>
      </c>
      <c r="M236" s="35">
        <v>37</v>
      </c>
      <c r="N236" s="21">
        <v>1</v>
      </c>
      <c r="O236" s="27">
        <f t="shared" si="3"/>
        <v>2.7027027027027029E-2</v>
      </c>
      <c r="P236" s="21" t="s">
        <v>319</v>
      </c>
    </row>
    <row r="237" spans="2:16" x14ac:dyDescent="0.35">
      <c r="B237" s="21" t="s">
        <v>835</v>
      </c>
      <c r="C237" s="21">
        <v>2019</v>
      </c>
      <c r="D237" s="21" t="s">
        <v>844</v>
      </c>
      <c r="E237" s="21">
        <v>1</v>
      </c>
      <c r="F237" s="21" t="s">
        <v>834</v>
      </c>
      <c r="G237" s="21" t="s">
        <v>637</v>
      </c>
      <c r="H237" s="21"/>
      <c r="I237" s="21" t="s">
        <v>230</v>
      </c>
      <c r="J237" s="21" t="s">
        <v>638</v>
      </c>
      <c r="K237" s="21" t="s">
        <v>104</v>
      </c>
      <c r="L237" s="21" t="s">
        <v>295</v>
      </c>
      <c r="M237" s="35">
        <v>29</v>
      </c>
      <c r="N237" s="21">
        <v>2</v>
      </c>
      <c r="O237" s="27">
        <f t="shared" si="3"/>
        <v>6.8965517241379309E-2</v>
      </c>
      <c r="P237" s="21" t="s">
        <v>639</v>
      </c>
    </row>
    <row r="238" spans="2:16" ht="24" x14ac:dyDescent="0.35">
      <c r="B238" s="21" t="s">
        <v>835</v>
      </c>
      <c r="C238" s="21">
        <v>2019</v>
      </c>
      <c r="D238" s="21" t="s">
        <v>844</v>
      </c>
      <c r="E238" s="21">
        <v>1</v>
      </c>
      <c r="F238" s="21" t="s">
        <v>834</v>
      </c>
      <c r="G238" s="21" t="s">
        <v>644</v>
      </c>
      <c r="H238" s="21"/>
      <c r="I238" s="21" t="s">
        <v>87</v>
      </c>
      <c r="J238" s="21" t="s">
        <v>645</v>
      </c>
      <c r="K238" s="21" t="s">
        <v>104</v>
      </c>
      <c r="L238" s="21" t="s">
        <v>646</v>
      </c>
      <c r="M238" s="35">
        <v>29</v>
      </c>
      <c r="N238" s="21">
        <v>3</v>
      </c>
      <c r="O238" s="27">
        <f t="shared" si="3"/>
        <v>0.10344827586206896</v>
      </c>
      <c r="P238" s="21" t="s">
        <v>647</v>
      </c>
    </row>
    <row r="239" spans="2:16" ht="24" x14ac:dyDescent="0.35">
      <c r="B239" s="21" t="s">
        <v>835</v>
      </c>
      <c r="C239" s="51">
        <v>2018</v>
      </c>
      <c r="D239" s="52" t="s">
        <v>901</v>
      </c>
      <c r="E239" s="52">
        <v>1</v>
      </c>
      <c r="F239" s="21" t="s">
        <v>834</v>
      </c>
      <c r="G239" s="21" t="s">
        <v>904</v>
      </c>
      <c r="H239" s="21"/>
      <c r="I239" s="21"/>
      <c r="J239" s="21" t="s">
        <v>905</v>
      </c>
      <c r="K239" s="21" t="s">
        <v>104</v>
      </c>
      <c r="L239" s="21"/>
      <c r="M239" s="35">
        <v>22</v>
      </c>
      <c r="N239" s="21">
        <v>0</v>
      </c>
      <c r="O239" s="27">
        <f t="shared" si="3"/>
        <v>0</v>
      </c>
      <c r="P239" s="21"/>
    </row>
    <row r="240" spans="2:16" x14ac:dyDescent="0.35">
      <c r="B240" s="21" t="s">
        <v>835</v>
      </c>
      <c r="C240" s="51">
        <v>2018</v>
      </c>
      <c r="D240" s="52" t="s">
        <v>901</v>
      </c>
      <c r="E240" s="52">
        <v>1</v>
      </c>
      <c r="F240" s="21" t="s">
        <v>834</v>
      </c>
      <c r="G240" s="21" t="s">
        <v>902</v>
      </c>
      <c r="H240" s="21"/>
      <c r="I240" s="21"/>
      <c r="J240" s="21" t="s">
        <v>903</v>
      </c>
      <c r="K240" s="21" t="s">
        <v>104</v>
      </c>
      <c r="L240" s="21"/>
      <c r="M240" s="35">
        <v>22</v>
      </c>
      <c r="N240" s="21">
        <v>1</v>
      </c>
      <c r="O240" s="27">
        <f t="shared" si="3"/>
        <v>4.5454545454545456E-2</v>
      </c>
      <c r="P240" s="21"/>
    </row>
    <row r="241" spans="2:18" x14ac:dyDescent="0.35">
      <c r="B241" s="21" t="s">
        <v>835</v>
      </c>
      <c r="C241" s="25">
        <v>2018</v>
      </c>
      <c r="D241" s="21" t="s">
        <v>100</v>
      </c>
      <c r="E241" s="25">
        <v>1</v>
      </c>
      <c r="F241" s="21" t="s">
        <v>834</v>
      </c>
      <c r="G241" s="21" t="s">
        <v>500</v>
      </c>
      <c r="H241" s="21"/>
      <c r="I241" s="21" t="s">
        <v>196</v>
      </c>
      <c r="J241" s="21" t="s">
        <v>499</v>
      </c>
      <c r="K241" s="26" t="s">
        <v>104</v>
      </c>
      <c r="L241" s="21" t="s">
        <v>498</v>
      </c>
      <c r="M241" s="35">
        <v>7</v>
      </c>
      <c r="N241" s="21">
        <v>1</v>
      </c>
      <c r="O241" s="27">
        <f t="shared" si="3"/>
        <v>0.14285714285714285</v>
      </c>
      <c r="P241" s="21"/>
    </row>
    <row r="242" spans="2:18" ht="24" x14ac:dyDescent="0.35">
      <c r="B242" s="21" t="s">
        <v>835</v>
      </c>
      <c r="C242" s="25">
        <v>2018</v>
      </c>
      <c r="D242" s="21" t="s">
        <v>100</v>
      </c>
      <c r="E242" s="25">
        <v>1</v>
      </c>
      <c r="F242" s="21" t="s">
        <v>834</v>
      </c>
      <c r="G242" s="21" t="s">
        <v>514</v>
      </c>
      <c r="H242" s="21"/>
      <c r="I242" s="21"/>
      <c r="J242" s="21" t="s">
        <v>513</v>
      </c>
      <c r="K242" s="21" t="s">
        <v>104</v>
      </c>
      <c r="L242" s="21" t="s">
        <v>512</v>
      </c>
      <c r="M242" s="35">
        <v>20</v>
      </c>
      <c r="N242" s="21"/>
      <c r="O242" s="27">
        <f t="shared" si="3"/>
        <v>0</v>
      </c>
      <c r="P242" s="21"/>
    </row>
    <row r="243" spans="2:18" ht="24" x14ac:dyDescent="0.35">
      <c r="B243" s="21" t="s">
        <v>835</v>
      </c>
      <c r="C243" s="21">
        <v>2017</v>
      </c>
      <c r="D243" s="21" t="s">
        <v>842</v>
      </c>
      <c r="E243" s="21">
        <v>1</v>
      </c>
      <c r="F243" s="21" t="s">
        <v>834</v>
      </c>
      <c r="G243" s="21" t="s">
        <v>148</v>
      </c>
      <c r="H243" s="21"/>
      <c r="I243" s="21"/>
      <c r="J243" s="21" t="s">
        <v>149</v>
      </c>
      <c r="K243" s="21" t="s">
        <v>104</v>
      </c>
      <c r="L243" s="21" t="s">
        <v>150</v>
      </c>
      <c r="M243" s="35">
        <v>32</v>
      </c>
      <c r="N243" s="21"/>
      <c r="O243" s="27">
        <f t="shared" si="3"/>
        <v>0</v>
      </c>
      <c r="P243" s="21"/>
    </row>
    <row r="244" spans="2:18" ht="21" x14ac:dyDescent="0.35">
      <c r="B244" s="21" t="s">
        <v>805</v>
      </c>
      <c r="C244" s="21">
        <v>2018</v>
      </c>
      <c r="D244" s="21" t="s">
        <v>844</v>
      </c>
      <c r="E244" s="22">
        <v>1</v>
      </c>
      <c r="F244" s="21" t="s">
        <v>834</v>
      </c>
      <c r="G244" s="21" t="s">
        <v>389</v>
      </c>
      <c r="H244" s="21"/>
      <c r="I244" s="21" t="s">
        <v>316</v>
      </c>
      <c r="J244" s="21" t="s">
        <v>390</v>
      </c>
      <c r="K244" s="21" t="s">
        <v>105</v>
      </c>
      <c r="L244" s="21" t="s">
        <v>391</v>
      </c>
      <c r="M244" s="35">
        <v>34</v>
      </c>
      <c r="N244" s="21"/>
      <c r="O244" s="27">
        <f t="shared" si="3"/>
        <v>0</v>
      </c>
      <c r="P244" s="21" t="s">
        <v>392</v>
      </c>
      <c r="R244" s="45">
        <f>SUM(M3:M253)</f>
        <v>7047</v>
      </c>
    </row>
    <row r="245" spans="2:18" ht="24" x14ac:dyDescent="0.35">
      <c r="B245" s="21" t="s">
        <v>805</v>
      </c>
      <c r="C245" s="21">
        <v>2018</v>
      </c>
      <c r="D245" s="21" t="s">
        <v>844</v>
      </c>
      <c r="E245" s="22">
        <v>1</v>
      </c>
      <c r="F245" s="21" t="s">
        <v>834</v>
      </c>
      <c r="G245" s="21" t="s">
        <v>401</v>
      </c>
      <c r="H245" s="21"/>
      <c r="I245" s="21" t="s">
        <v>219</v>
      </c>
      <c r="J245" s="21" t="s">
        <v>402</v>
      </c>
      <c r="K245" s="21" t="s">
        <v>105</v>
      </c>
      <c r="L245" s="21" t="s">
        <v>403</v>
      </c>
      <c r="M245" s="35">
        <v>27</v>
      </c>
      <c r="N245" s="21"/>
      <c r="O245" s="27">
        <f t="shared" si="3"/>
        <v>0</v>
      </c>
      <c r="P245" s="21" t="s">
        <v>404</v>
      </c>
      <c r="R245" s="44">
        <f>SUM(N3:N253)</f>
        <v>737</v>
      </c>
    </row>
    <row r="246" spans="2:18" ht="24" x14ac:dyDescent="0.35">
      <c r="B246" s="21" t="s">
        <v>805</v>
      </c>
      <c r="C246" s="21">
        <v>2018</v>
      </c>
      <c r="D246" s="21" t="s">
        <v>844</v>
      </c>
      <c r="E246" s="22">
        <v>1</v>
      </c>
      <c r="F246" s="21" t="s">
        <v>834</v>
      </c>
      <c r="G246" s="21" t="s">
        <v>409</v>
      </c>
      <c r="H246" s="21"/>
      <c r="I246" s="21" t="s">
        <v>219</v>
      </c>
      <c r="J246" s="21" t="s">
        <v>410</v>
      </c>
      <c r="K246" s="21" t="s">
        <v>105</v>
      </c>
      <c r="L246" s="21" t="s">
        <v>411</v>
      </c>
      <c r="M246" s="35">
        <v>26</v>
      </c>
      <c r="N246" s="21"/>
      <c r="O246" s="27">
        <f t="shared" si="3"/>
        <v>0</v>
      </c>
      <c r="P246" s="21" t="s">
        <v>412</v>
      </c>
      <c r="R246" s="46">
        <f>IF(R244&lt;&gt;0,R245/R244)</f>
        <v>0.10458351071377892</v>
      </c>
    </row>
    <row r="247" spans="2:18" ht="24" x14ac:dyDescent="0.35">
      <c r="B247" s="21" t="s">
        <v>805</v>
      </c>
      <c r="C247" s="21">
        <v>2018</v>
      </c>
      <c r="D247" s="21" t="s">
        <v>844</v>
      </c>
      <c r="E247" s="22">
        <v>1</v>
      </c>
      <c r="F247" s="21" t="s">
        <v>834</v>
      </c>
      <c r="G247" s="21" t="s">
        <v>423</v>
      </c>
      <c r="H247" s="21"/>
      <c r="I247" s="21" t="s">
        <v>219</v>
      </c>
      <c r="J247" s="21" t="s">
        <v>424</v>
      </c>
      <c r="K247" s="21" t="s">
        <v>105</v>
      </c>
      <c r="L247" s="21" t="s">
        <v>411</v>
      </c>
      <c r="M247" s="35">
        <v>31</v>
      </c>
      <c r="N247" s="21"/>
      <c r="O247" s="27">
        <f t="shared" si="3"/>
        <v>0</v>
      </c>
      <c r="P247" s="21" t="s">
        <v>425</v>
      </c>
    </row>
    <row r="248" spans="2:18" x14ac:dyDescent="0.35">
      <c r="B248" s="21" t="s">
        <v>805</v>
      </c>
      <c r="C248" s="21">
        <v>2019</v>
      </c>
      <c r="D248" s="21" t="s">
        <v>844</v>
      </c>
      <c r="E248" s="21">
        <v>1</v>
      </c>
      <c r="F248" s="21" t="s">
        <v>834</v>
      </c>
      <c r="G248" s="21" t="s">
        <v>763</v>
      </c>
      <c r="H248" s="21"/>
      <c r="I248" s="21" t="s">
        <v>87</v>
      </c>
      <c r="J248" s="21" t="s">
        <v>764</v>
      </c>
      <c r="K248" s="21" t="s">
        <v>105</v>
      </c>
      <c r="L248" s="21" t="s">
        <v>765</v>
      </c>
      <c r="M248" s="35">
        <v>37</v>
      </c>
      <c r="N248" s="21">
        <v>2</v>
      </c>
      <c r="O248" s="27">
        <f t="shared" si="3"/>
        <v>5.4054054054054057E-2</v>
      </c>
      <c r="P248" s="21" t="s">
        <v>766</v>
      </c>
    </row>
    <row r="249" spans="2:18" x14ac:dyDescent="0.35">
      <c r="B249" s="21" t="s">
        <v>805</v>
      </c>
      <c r="C249" s="21">
        <v>2019</v>
      </c>
      <c r="D249" s="21" t="s">
        <v>844</v>
      </c>
      <c r="E249" s="21">
        <v>1</v>
      </c>
      <c r="F249" s="21" t="s">
        <v>834</v>
      </c>
      <c r="G249" s="21" t="s">
        <v>783</v>
      </c>
      <c r="H249" s="21"/>
      <c r="I249" s="21" t="s">
        <v>316</v>
      </c>
      <c r="J249" s="21" t="s">
        <v>784</v>
      </c>
      <c r="K249" s="21" t="s">
        <v>105</v>
      </c>
      <c r="L249" s="21" t="s">
        <v>403</v>
      </c>
      <c r="M249" s="35">
        <v>57</v>
      </c>
      <c r="N249" s="21">
        <v>3</v>
      </c>
      <c r="O249" s="27">
        <f t="shared" si="3"/>
        <v>5.2631578947368418E-2</v>
      </c>
      <c r="P249" s="21" t="s">
        <v>418</v>
      </c>
    </row>
    <row r="250" spans="2:18" x14ac:dyDescent="0.35">
      <c r="B250" s="21" t="s">
        <v>805</v>
      </c>
      <c r="C250" s="21">
        <v>2019</v>
      </c>
      <c r="D250" s="21" t="s">
        <v>844</v>
      </c>
      <c r="E250" s="21">
        <v>1</v>
      </c>
      <c r="F250" s="21" t="s">
        <v>834</v>
      </c>
      <c r="G250" s="21" t="s">
        <v>785</v>
      </c>
      <c r="H250" s="21"/>
      <c r="I250" s="21" t="s">
        <v>316</v>
      </c>
      <c r="J250" s="21" t="s">
        <v>390</v>
      </c>
      <c r="K250" s="21" t="s">
        <v>105</v>
      </c>
      <c r="L250" s="21" t="s">
        <v>391</v>
      </c>
      <c r="M250" s="39">
        <v>34</v>
      </c>
      <c r="N250" s="21">
        <v>2</v>
      </c>
      <c r="O250" s="27">
        <f t="shared" si="3"/>
        <v>5.8823529411764705E-2</v>
      </c>
      <c r="P250" s="21" t="s">
        <v>786</v>
      </c>
    </row>
    <row r="251" spans="2:18" ht="24" x14ac:dyDescent="0.35">
      <c r="B251" s="21" t="s">
        <v>805</v>
      </c>
      <c r="C251" s="21">
        <v>2019</v>
      </c>
      <c r="D251" s="21" t="s">
        <v>844</v>
      </c>
      <c r="E251" s="21">
        <v>1</v>
      </c>
      <c r="F251" s="21" t="s">
        <v>834</v>
      </c>
      <c r="G251" s="21" t="s">
        <v>787</v>
      </c>
      <c r="H251" s="21"/>
      <c r="I251" s="21" t="s">
        <v>87</v>
      </c>
      <c r="J251" s="21" t="s">
        <v>402</v>
      </c>
      <c r="K251" s="21" t="s">
        <v>105</v>
      </c>
      <c r="L251" s="21" t="s">
        <v>788</v>
      </c>
      <c r="M251" s="35">
        <v>32</v>
      </c>
      <c r="N251" s="21">
        <v>2</v>
      </c>
      <c r="O251" s="27">
        <f t="shared" si="3"/>
        <v>6.25E-2</v>
      </c>
      <c r="P251" s="21" t="s">
        <v>789</v>
      </c>
    </row>
    <row r="252" spans="2:18" ht="24" x14ac:dyDescent="0.35">
      <c r="B252" s="21" t="s">
        <v>805</v>
      </c>
      <c r="C252" s="21">
        <v>2019</v>
      </c>
      <c r="D252" s="21" t="s">
        <v>844</v>
      </c>
      <c r="E252" s="21">
        <v>1</v>
      </c>
      <c r="F252" s="21" t="s">
        <v>834</v>
      </c>
      <c r="G252" s="21" t="s">
        <v>792</v>
      </c>
      <c r="H252" s="21"/>
      <c r="I252" s="21" t="s">
        <v>87</v>
      </c>
      <c r="J252" s="21" t="s">
        <v>793</v>
      </c>
      <c r="K252" s="21" t="s">
        <v>105</v>
      </c>
      <c r="L252" s="21" t="s">
        <v>794</v>
      </c>
      <c r="M252" s="39">
        <v>40</v>
      </c>
      <c r="N252" s="21">
        <v>1</v>
      </c>
      <c r="O252" s="27">
        <f t="shared" si="3"/>
        <v>2.5000000000000001E-2</v>
      </c>
      <c r="P252" s="21" t="s">
        <v>795</v>
      </c>
    </row>
    <row r="253" spans="2:18" ht="24" x14ac:dyDescent="0.35">
      <c r="B253" s="21" t="s">
        <v>805</v>
      </c>
      <c r="C253" s="21">
        <v>2019</v>
      </c>
      <c r="D253" s="21" t="s">
        <v>844</v>
      </c>
      <c r="E253" s="21">
        <v>1</v>
      </c>
      <c r="F253" s="21" t="s">
        <v>834</v>
      </c>
      <c r="G253" s="21" t="s">
        <v>798</v>
      </c>
      <c r="H253" s="21"/>
      <c r="I253" s="21" t="s">
        <v>316</v>
      </c>
      <c r="J253" s="21" t="s">
        <v>799</v>
      </c>
      <c r="K253" s="21" t="s">
        <v>105</v>
      </c>
      <c r="L253" s="21" t="s">
        <v>800</v>
      </c>
      <c r="M253" s="35">
        <v>20</v>
      </c>
      <c r="N253" s="21">
        <v>0</v>
      </c>
      <c r="O253" s="27">
        <f t="shared" si="3"/>
        <v>0</v>
      </c>
      <c r="P253" s="21" t="s">
        <v>801</v>
      </c>
    </row>
    <row r="254" spans="2:18" x14ac:dyDescent="0.35">
      <c r="B254" s="21" t="s">
        <v>805</v>
      </c>
      <c r="C254" s="21">
        <v>2019</v>
      </c>
      <c r="D254" s="21" t="s">
        <v>844</v>
      </c>
      <c r="E254" s="21">
        <v>1</v>
      </c>
      <c r="F254" s="21" t="s">
        <v>834</v>
      </c>
      <c r="G254" s="21" t="s">
        <v>802</v>
      </c>
      <c r="H254" s="21"/>
      <c r="I254" s="21" t="s">
        <v>230</v>
      </c>
      <c r="J254" s="21" t="s">
        <v>803</v>
      </c>
      <c r="K254" s="21" t="s">
        <v>105</v>
      </c>
      <c r="L254" s="21" t="s">
        <v>391</v>
      </c>
      <c r="M254" s="35">
        <v>15</v>
      </c>
      <c r="N254" s="21">
        <v>1</v>
      </c>
      <c r="O254" s="16">
        <f t="shared" si="3"/>
        <v>6.6666666666666666E-2</v>
      </c>
      <c r="P254" s="15" t="s">
        <v>804</v>
      </c>
    </row>
    <row r="255" spans="2:18" x14ac:dyDescent="0.35">
      <c r="B255" s="21" t="s">
        <v>805</v>
      </c>
      <c r="C255" s="25">
        <v>2018</v>
      </c>
      <c r="D255" s="21" t="s">
        <v>100</v>
      </c>
      <c r="E255" s="25">
        <v>1</v>
      </c>
      <c r="F255" s="21" t="s">
        <v>834</v>
      </c>
      <c r="G255" s="21" t="s">
        <v>454</v>
      </c>
      <c r="H255" s="21"/>
      <c r="I255" s="21"/>
      <c r="J255" s="21" t="s">
        <v>453</v>
      </c>
      <c r="K255" s="26" t="s">
        <v>105</v>
      </c>
      <c r="L255" s="21" t="s">
        <v>452</v>
      </c>
      <c r="M255" s="35">
        <v>30</v>
      </c>
      <c r="N255" s="21">
        <v>1</v>
      </c>
      <c r="O255" s="27">
        <f t="shared" si="3"/>
        <v>3.3333333333333333E-2</v>
      </c>
      <c r="P255" s="21" t="s">
        <v>448</v>
      </c>
    </row>
    <row r="256" spans="2:18" ht="24" x14ac:dyDescent="0.35">
      <c r="B256" s="21" t="s">
        <v>805</v>
      </c>
      <c r="C256" s="25">
        <v>2018</v>
      </c>
      <c r="D256" s="21" t="s">
        <v>100</v>
      </c>
      <c r="E256" s="25">
        <v>1</v>
      </c>
      <c r="F256" s="21" t="s">
        <v>834</v>
      </c>
      <c r="G256" s="21" t="s">
        <v>447</v>
      </c>
      <c r="H256" s="21"/>
      <c r="I256" s="21"/>
      <c r="J256" s="21" t="s">
        <v>446</v>
      </c>
      <c r="K256" s="26" t="s">
        <v>105</v>
      </c>
      <c r="L256" s="21" t="s">
        <v>445</v>
      </c>
      <c r="M256" s="35">
        <v>35</v>
      </c>
      <c r="N256" s="21">
        <v>0</v>
      </c>
      <c r="O256" s="27">
        <f t="shared" si="3"/>
        <v>0</v>
      </c>
      <c r="P256" s="21"/>
    </row>
    <row r="257" spans="2:16" x14ac:dyDescent="0.35">
      <c r="B257" s="53" t="s">
        <v>892</v>
      </c>
      <c r="C257" s="51">
        <v>2018</v>
      </c>
      <c r="D257" s="52" t="s">
        <v>901</v>
      </c>
      <c r="E257" s="52">
        <v>1</v>
      </c>
      <c r="F257" s="21" t="s">
        <v>834</v>
      </c>
      <c r="G257" s="21" t="s">
        <v>912</v>
      </c>
      <c r="H257" s="21"/>
      <c r="I257" s="21"/>
      <c r="J257" s="21" t="s">
        <v>913</v>
      </c>
      <c r="K257" s="21" t="s">
        <v>105</v>
      </c>
      <c r="L257" s="21" t="s">
        <v>105</v>
      </c>
      <c r="M257" s="35">
        <v>15</v>
      </c>
      <c r="N257" s="21">
        <v>0</v>
      </c>
      <c r="O257" s="27">
        <f t="shared" si="3"/>
        <v>0</v>
      </c>
      <c r="P257" s="21"/>
    </row>
    <row r="258" spans="2:16" ht="24" x14ac:dyDescent="0.35">
      <c r="B258" s="54" t="s">
        <v>892</v>
      </c>
      <c r="C258" s="51">
        <v>2018</v>
      </c>
      <c r="D258" s="52" t="s">
        <v>901</v>
      </c>
      <c r="E258" s="52">
        <v>1</v>
      </c>
      <c r="F258" s="21" t="s">
        <v>834</v>
      </c>
      <c r="G258" s="21" t="s">
        <v>914</v>
      </c>
      <c r="H258" s="21"/>
      <c r="I258" s="21"/>
      <c r="J258" s="21" t="s">
        <v>915</v>
      </c>
      <c r="K258" s="21" t="s">
        <v>105</v>
      </c>
      <c r="L258" s="21" t="s">
        <v>916</v>
      </c>
      <c r="M258" s="35">
        <v>15</v>
      </c>
      <c r="N258" s="21">
        <v>1</v>
      </c>
      <c r="O258" s="27">
        <f t="shared" si="3"/>
        <v>6.6666666666666666E-2</v>
      </c>
      <c r="P258" s="21"/>
    </row>
    <row r="259" spans="2:16" x14ac:dyDescent="0.35">
      <c r="B259" s="53" t="s">
        <v>892</v>
      </c>
      <c r="C259" s="51">
        <v>2018</v>
      </c>
      <c r="D259" s="52" t="s">
        <v>901</v>
      </c>
      <c r="E259" s="52">
        <v>1</v>
      </c>
      <c r="F259" s="21" t="s">
        <v>834</v>
      </c>
      <c r="G259" s="21" t="s">
        <v>917</v>
      </c>
      <c r="H259" s="21"/>
      <c r="I259" s="21"/>
      <c r="J259" s="21" t="s">
        <v>918</v>
      </c>
      <c r="K259" s="21" t="s">
        <v>105</v>
      </c>
      <c r="L259" s="21" t="s">
        <v>919</v>
      </c>
      <c r="M259" s="35">
        <v>15</v>
      </c>
      <c r="N259" s="21">
        <v>0</v>
      </c>
      <c r="O259" s="27">
        <f t="shared" ref="O259:O278" si="4">IF(M259&lt;&gt;0,N259/M259)</f>
        <v>0</v>
      </c>
      <c r="P259" s="21"/>
    </row>
    <row r="260" spans="2:16" x14ac:dyDescent="0.35">
      <c r="B260" s="54" t="s">
        <v>892</v>
      </c>
      <c r="C260" s="51">
        <v>2018</v>
      </c>
      <c r="D260" s="52" t="s">
        <v>901</v>
      </c>
      <c r="E260" s="52">
        <v>1</v>
      </c>
      <c r="F260" s="21" t="s">
        <v>834</v>
      </c>
      <c r="G260" s="21" t="s">
        <v>920</v>
      </c>
      <c r="H260" s="21"/>
      <c r="I260" s="21"/>
      <c r="J260" s="21" t="s">
        <v>921</v>
      </c>
      <c r="K260" s="21" t="s">
        <v>105</v>
      </c>
      <c r="L260" s="21" t="s">
        <v>922</v>
      </c>
      <c r="M260" s="35">
        <v>15</v>
      </c>
      <c r="N260" s="21">
        <v>0</v>
      </c>
      <c r="O260" s="27">
        <f t="shared" si="4"/>
        <v>0</v>
      </c>
      <c r="P260" s="21"/>
    </row>
    <row r="261" spans="2:16" x14ac:dyDescent="0.35">
      <c r="B261" s="54" t="s">
        <v>892</v>
      </c>
      <c r="C261" s="51">
        <v>2017</v>
      </c>
      <c r="D261" s="52" t="s">
        <v>901</v>
      </c>
      <c r="E261" s="52">
        <v>1</v>
      </c>
      <c r="F261" s="21" t="s">
        <v>834</v>
      </c>
      <c r="G261" s="21" t="s">
        <v>980</v>
      </c>
      <c r="H261" s="21"/>
      <c r="I261" s="21"/>
      <c r="J261" s="21" t="s">
        <v>981</v>
      </c>
      <c r="K261" s="21" t="s">
        <v>105</v>
      </c>
      <c r="L261" s="21" t="s">
        <v>982</v>
      </c>
      <c r="M261" s="35">
        <v>20</v>
      </c>
      <c r="N261" s="21">
        <v>0</v>
      </c>
      <c r="O261" s="27">
        <f t="shared" si="4"/>
        <v>0</v>
      </c>
      <c r="P261" s="21"/>
    </row>
    <row r="262" spans="2:16" ht="24" x14ac:dyDescent="0.35">
      <c r="B262" s="53" t="s">
        <v>892</v>
      </c>
      <c r="C262" s="51">
        <v>2017</v>
      </c>
      <c r="D262" s="52" t="s">
        <v>901</v>
      </c>
      <c r="E262" s="52">
        <v>1</v>
      </c>
      <c r="F262" s="21" t="s">
        <v>834</v>
      </c>
      <c r="G262" s="21" t="s">
        <v>983</v>
      </c>
      <c r="H262" s="21"/>
      <c r="I262" s="21"/>
      <c r="J262" s="21" t="s">
        <v>984</v>
      </c>
      <c r="K262" s="21" t="s">
        <v>105</v>
      </c>
      <c r="L262" s="21" t="s">
        <v>982</v>
      </c>
      <c r="M262" s="35">
        <v>15</v>
      </c>
      <c r="N262" s="21">
        <v>0</v>
      </c>
      <c r="O262" s="27">
        <f t="shared" si="4"/>
        <v>0</v>
      </c>
      <c r="P262" s="21"/>
    </row>
    <row r="263" spans="2:16" x14ac:dyDescent="0.35">
      <c r="B263" s="54" t="s">
        <v>892</v>
      </c>
      <c r="C263" s="51">
        <v>2017</v>
      </c>
      <c r="D263" s="52" t="s">
        <v>901</v>
      </c>
      <c r="E263" s="52">
        <v>1</v>
      </c>
      <c r="F263" s="21" t="s">
        <v>834</v>
      </c>
      <c r="G263" s="21" t="s">
        <v>985</v>
      </c>
      <c r="H263" s="21"/>
      <c r="I263" s="21"/>
      <c r="J263" s="21" t="s">
        <v>986</v>
      </c>
      <c r="K263" s="21" t="s">
        <v>105</v>
      </c>
      <c r="L263" s="21" t="s">
        <v>982</v>
      </c>
      <c r="M263" s="35">
        <v>31</v>
      </c>
      <c r="N263" s="21">
        <v>0</v>
      </c>
      <c r="O263" s="27">
        <f t="shared" si="4"/>
        <v>0</v>
      </c>
      <c r="P263" s="21"/>
    </row>
    <row r="264" spans="2:16" x14ac:dyDescent="0.35">
      <c r="B264" s="51" t="s">
        <v>835</v>
      </c>
      <c r="C264" s="51">
        <v>2018</v>
      </c>
      <c r="D264" s="51" t="s">
        <v>856</v>
      </c>
      <c r="E264" s="51">
        <v>1</v>
      </c>
      <c r="F264" s="21" t="s">
        <v>834</v>
      </c>
      <c r="G264" s="21" t="s">
        <v>808</v>
      </c>
      <c r="H264" s="21"/>
      <c r="I264" s="21"/>
      <c r="J264" s="21" t="s">
        <v>859</v>
      </c>
      <c r="K264" s="21" t="s">
        <v>186</v>
      </c>
      <c r="L264" s="21"/>
      <c r="M264" s="35">
        <v>4</v>
      </c>
      <c r="N264" s="21">
        <v>4</v>
      </c>
      <c r="O264" s="27">
        <f t="shared" si="4"/>
        <v>1</v>
      </c>
      <c r="P264" s="21"/>
    </row>
    <row r="265" spans="2:16" x14ac:dyDescent="0.35">
      <c r="B265" s="52" t="s">
        <v>835</v>
      </c>
      <c r="C265" s="51">
        <v>2017</v>
      </c>
      <c r="D265" s="52" t="s">
        <v>856</v>
      </c>
      <c r="E265" s="51">
        <v>1</v>
      </c>
      <c r="F265" s="21" t="s">
        <v>834</v>
      </c>
      <c r="G265" s="21" t="s">
        <v>808</v>
      </c>
      <c r="H265" s="21"/>
      <c r="I265" s="21"/>
      <c r="J265" s="21" t="s">
        <v>877</v>
      </c>
      <c r="K265" s="21" t="s">
        <v>186</v>
      </c>
      <c r="L265" s="21"/>
      <c r="M265" s="35">
        <v>1</v>
      </c>
      <c r="N265" s="21">
        <v>0</v>
      </c>
      <c r="O265" s="27">
        <f t="shared" si="4"/>
        <v>0</v>
      </c>
      <c r="P265" s="21"/>
    </row>
    <row r="266" spans="2:16" ht="24" x14ac:dyDescent="0.35">
      <c r="B266" s="21" t="s">
        <v>836</v>
      </c>
      <c r="C266" s="25">
        <v>2018</v>
      </c>
      <c r="D266" s="21" t="s">
        <v>100</v>
      </c>
      <c r="E266" s="25">
        <v>1</v>
      </c>
      <c r="F266" s="21" t="s">
        <v>834</v>
      </c>
      <c r="G266" s="21" t="s">
        <v>494</v>
      </c>
      <c r="H266" s="21"/>
      <c r="I266" s="21"/>
      <c r="J266" s="21" t="s">
        <v>493</v>
      </c>
      <c r="K266" s="26" t="s">
        <v>186</v>
      </c>
      <c r="L266" s="21" t="s">
        <v>186</v>
      </c>
      <c r="M266" s="35">
        <v>135</v>
      </c>
      <c r="N266" s="21">
        <v>2</v>
      </c>
      <c r="O266" s="27">
        <f t="shared" si="4"/>
        <v>1.4814814814814815E-2</v>
      </c>
      <c r="P266" s="21" t="s">
        <v>492</v>
      </c>
    </row>
    <row r="267" spans="2:16" x14ac:dyDescent="0.35">
      <c r="B267" s="21" t="s">
        <v>836</v>
      </c>
      <c r="C267" s="21">
        <v>2017</v>
      </c>
      <c r="D267" s="21" t="s">
        <v>842</v>
      </c>
      <c r="E267" s="21">
        <v>1</v>
      </c>
      <c r="F267" s="21" t="s">
        <v>834</v>
      </c>
      <c r="G267" s="25" t="s">
        <v>202</v>
      </c>
      <c r="H267" s="21"/>
      <c r="I267" s="25" t="s">
        <v>203</v>
      </c>
      <c r="J267" s="25" t="s">
        <v>140</v>
      </c>
      <c r="K267" s="25" t="s">
        <v>186</v>
      </c>
      <c r="L267" s="25" t="s">
        <v>186</v>
      </c>
      <c r="M267" s="38"/>
      <c r="N267" s="25"/>
      <c r="O267" s="27" t="b">
        <f t="shared" si="4"/>
        <v>0</v>
      </c>
      <c r="P267" s="25"/>
    </row>
    <row r="268" spans="2:16" x14ac:dyDescent="0.35">
      <c r="B268" s="21" t="s">
        <v>836</v>
      </c>
      <c r="C268" s="21">
        <v>2017</v>
      </c>
      <c r="D268" s="22" t="s">
        <v>851</v>
      </c>
      <c r="E268" s="21">
        <v>1</v>
      </c>
      <c r="F268" s="21" t="s">
        <v>834</v>
      </c>
      <c r="G268" s="25" t="s">
        <v>184</v>
      </c>
      <c r="H268" s="21"/>
      <c r="I268" s="25" t="s">
        <v>185</v>
      </c>
      <c r="J268" s="25" t="s">
        <v>140</v>
      </c>
      <c r="K268" s="25" t="s">
        <v>186</v>
      </c>
      <c r="L268" s="25" t="s">
        <v>186</v>
      </c>
      <c r="M268" s="38"/>
      <c r="N268" s="25"/>
      <c r="O268" s="27" t="b">
        <f t="shared" si="4"/>
        <v>0</v>
      </c>
      <c r="P268" s="25" t="s">
        <v>187</v>
      </c>
    </row>
    <row r="269" spans="2:16" x14ac:dyDescent="0.35">
      <c r="B269" s="21" t="s">
        <v>835</v>
      </c>
      <c r="C269" s="21">
        <v>2017</v>
      </c>
      <c r="D269" s="21" t="s">
        <v>842</v>
      </c>
      <c r="E269" s="21">
        <v>1</v>
      </c>
      <c r="F269" s="21" t="s">
        <v>834</v>
      </c>
      <c r="G269" s="21" t="s">
        <v>138</v>
      </c>
      <c r="H269" s="21" t="s">
        <v>139</v>
      </c>
      <c r="I269" s="21"/>
      <c r="J269" s="21" t="s">
        <v>140</v>
      </c>
      <c r="K269" s="21" t="s">
        <v>238</v>
      </c>
      <c r="L269" s="21" t="s">
        <v>141</v>
      </c>
      <c r="M269" s="35">
        <v>69</v>
      </c>
      <c r="N269" s="21">
        <v>0</v>
      </c>
      <c r="O269" s="27">
        <f t="shared" si="4"/>
        <v>0</v>
      </c>
      <c r="P269" s="21"/>
    </row>
    <row r="270" spans="2:16" x14ac:dyDescent="0.35">
      <c r="B270" s="21" t="s">
        <v>836</v>
      </c>
      <c r="C270" s="51">
        <v>2018</v>
      </c>
      <c r="D270" s="52" t="s">
        <v>856</v>
      </c>
      <c r="E270" s="51">
        <v>1</v>
      </c>
      <c r="F270" s="21" t="s">
        <v>834</v>
      </c>
      <c r="G270" s="21" t="s">
        <v>825</v>
      </c>
      <c r="H270" s="21"/>
      <c r="I270" s="21"/>
      <c r="J270" s="21" t="s">
        <v>876</v>
      </c>
      <c r="K270" s="21" t="s">
        <v>238</v>
      </c>
      <c r="L270" s="21"/>
      <c r="M270" s="35">
        <v>14</v>
      </c>
      <c r="N270" s="21">
        <v>16</v>
      </c>
      <c r="O270" s="27">
        <f t="shared" si="4"/>
        <v>1.1428571428571428</v>
      </c>
      <c r="P270" s="21"/>
    </row>
    <row r="271" spans="2:16" x14ac:dyDescent="0.35">
      <c r="B271" s="21" t="s">
        <v>836</v>
      </c>
      <c r="C271" s="51">
        <v>2017</v>
      </c>
      <c r="D271" s="52" t="s">
        <v>856</v>
      </c>
      <c r="E271" s="52">
        <v>1</v>
      </c>
      <c r="F271" s="21" t="s">
        <v>834</v>
      </c>
      <c r="G271" s="21" t="s">
        <v>822</v>
      </c>
      <c r="H271" s="21"/>
      <c r="I271" s="21"/>
      <c r="J271" s="21" t="s">
        <v>874</v>
      </c>
      <c r="K271" s="21" t="s">
        <v>238</v>
      </c>
      <c r="L271" s="21"/>
      <c r="M271" s="35">
        <v>12</v>
      </c>
      <c r="N271" s="21">
        <v>4</v>
      </c>
      <c r="O271" s="27">
        <f t="shared" si="4"/>
        <v>0.33333333333333331</v>
      </c>
      <c r="P271" s="21"/>
    </row>
    <row r="272" spans="2:16" ht="24" x14ac:dyDescent="0.35">
      <c r="B272" s="21" t="s">
        <v>836</v>
      </c>
      <c r="C272" s="21">
        <v>2019</v>
      </c>
      <c r="D272" s="21" t="s">
        <v>844</v>
      </c>
      <c r="E272" s="21">
        <v>1</v>
      </c>
      <c r="F272" s="21" t="s">
        <v>834</v>
      </c>
      <c r="G272" s="21" t="s">
        <v>691</v>
      </c>
      <c r="H272" s="21"/>
      <c r="I272" s="21" t="s">
        <v>87</v>
      </c>
      <c r="J272" s="21" t="s">
        <v>692</v>
      </c>
      <c r="K272" s="21" t="s">
        <v>238</v>
      </c>
      <c r="L272" s="21" t="s">
        <v>693</v>
      </c>
      <c r="M272" s="35">
        <v>15</v>
      </c>
      <c r="N272" s="21">
        <v>0</v>
      </c>
      <c r="O272" s="27">
        <f t="shared" si="4"/>
        <v>0</v>
      </c>
      <c r="P272" s="21"/>
    </row>
    <row r="273" spans="2:16" x14ac:dyDescent="0.35">
      <c r="B273" s="21" t="s">
        <v>836</v>
      </c>
      <c r="C273" s="21">
        <v>2019</v>
      </c>
      <c r="D273" s="21" t="s">
        <v>844</v>
      </c>
      <c r="E273" s="21">
        <v>1</v>
      </c>
      <c r="F273" s="21" t="s">
        <v>834</v>
      </c>
      <c r="G273" s="25"/>
      <c r="H273" s="25"/>
      <c r="I273" s="25" t="s">
        <v>230</v>
      </c>
      <c r="J273" s="25" t="s">
        <v>700</v>
      </c>
      <c r="K273" s="25" t="s">
        <v>238</v>
      </c>
      <c r="L273" s="25" t="s">
        <v>238</v>
      </c>
      <c r="M273" s="38"/>
      <c r="N273" s="25"/>
      <c r="O273" s="27" t="b">
        <f t="shared" si="4"/>
        <v>0</v>
      </c>
      <c r="P273" s="25" t="s">
        <v>701</v>
      </c>
    </row>
    <row r="274" spans="2:16" x14ac:dyDescent="0.35">
      <c r="B274" s="21" t="s">
        <v>836</v>
      </c>
      <c r="C274" s="21">
        <v>2018</v>
      </c>
      <c r="D274" s="21" t="s">
        <v>842</v>
      </c>
      <c r="E274" s="21">
        <v>1</v>
      </c>
      <c r="F274" s="21" t="s">
        <v>834</v>
      </c>
      <c r="G274" s="21" t="s">
        <v>594</v>
      </c>
      <c r="H274" s="21"/>
      <c r="I274" s="21" t="s">
        <v>203</v>
      </c>
      <c r="J274" s="21" t="s">
        <v>140</v>
      </c>
      <c r="K274" s="21" t="s">
        <v>238</v>
      </c>
      <c r="L274" s="21" t="s">
        <v>592</v>
      </c>
      <c r="M274" s="35">
        <v>9</v>
      </c>
      <c r="N274" s="21">
        <v>0</v>
      </c>
      <c r="O274" s="27">
        <f t="shared" si="4"/>
        <v>0</v>
      </c>
      <c r="P274" s="21"/>
    </row>
    <row r="275" spans="2:16" ht="24" x14ac:dyDescent="0.35">
      <c r="B275" s="21" t="s">
        <v>836</v>
      </c>
      <c r="C275" s="21">
        <v>2018</v>
      </c>
      <c r="D275" s="21" t="s">
        <v>842</v>
      </c>
      <c r="E275" s="21">
        <v>1</v>
      </c>
      <c r="F275" s="21" t="s">
        <v>834</v>
      </c>
      <c r="G275" s="21" t="s">
        <v>595</v>
      </c>
      <c r="H275" s="21"/>
      <c r="I275" s="21" t="s">
        <v>203</v>
      </c>
      <c r="J275" s="21" t="s">
        <v>140</v>
      </c>
      <c r="K275" s="21" t="s">
        <v>238</v>
      </c>
      <c r="L275" s="21" t="s">
        <v>592</v>
      </c>
      <c r="M275" s="35">
        <v>15</v>
      </c>
      <c r="N275" s="21">
        <v>1</v>
      </c>
      <c r="O275" s="27">
        <f t="shared" si="4"/>
        <v>6.6666666666666666E-2</v>
      </c>
      <c r="P275" s="21"/>
    </row>
    <row r="276" spans="2:16" ht="24" x14ac:dyDescent="0.35">
      <c r="B276" s="21" t="s">
        <v>837</v>
      </c>
      <c r="C276" s="21">
        <v>2018</v>
      </c>
      <c r="D276" s="21" t="s">
        <v>841</v>
      </c>
      <c r="E276" s="21">
        <v>1</v>
      </c>
      <c r="F276" s="21" t="s">
        <v>834</v>
      </c>
      <c r="G276" s="22" t="s">
        <v>614</v>
      </c>
      <c r="H276" s="21"/>
      <c r="I276" s="21"/>
      <c r="J276" s="21" t="s">
        <v>615</v>
      </c>
      <c r="K276" s="21" t="s">
        <v>238</v>
      </c>
      <c r="L276" s="21" t="s">
        <v>616</v>
      </c>
      <c r="M276" s="35">
        <v>92</v>
      </c>
      <c r="N276" s="21"/>
      <c r="O276" s="27">
        <f t="shared" si="4"/>
        <v>0</v>
      </c>
      <c r="P276" s="21"/>
    </row>
    <row r="277" spans="2:16" ht="24" x14ac:dyDescent="0.35">
      <c r="B277" s="21" t="s">
        <v>837</v>
      </c>
      <c r="C277" s="21">
        <v>2017</v>
      </c>
      <c r="D277" s="21" t="s">
        <v>842</v>
      </c>
      <c r="E277" s="21">
        <v>1</v>
      </c>
      <c r="F277" s="21" t="s">
        <v>834</v>
      </c>
      <c r="G277" s="21" t="s">
        <v>232</v>
      </c>
      <c r="H277" s="21"/>
      <c r="I277" s="21" t="s">
        <v>233</v>
      </c>
      <c r="J277" s="21" t="s">
        <v>140</v>
      </c>
      <c r="K277" s="21" t="s">
        <v>238</v>
      </c>
      <c r="L277" s="21" t="s">
        <v>141</v>
      </c>
      <c r="M277" s="35">
        <v>46</v>
      </c>
      <c r="N277" s="21">
        <v>3</v>
      </c>
      <c r="O277" s="27">
        <f t="shared" si="4"/>
        <v>6.5217391304347824E-2</v>
      </c>
      <c r="P277" s="21" t="s">
        <v>234</v>
      </c>
    </row>
    <row r="278" spans="2:16" ht="24" x14ac:dyDescent="0.35">
      <c r="B278" s="21" t="s">
        <v>837</v>
      </c>
      <c r="C278" s="21">
        <v>2017</v>
      </c>
      <c r="D278" s="22" t="s">
        <v>851</v>
      </c>
      <c r="E278" s="21">
        <v>1</v>
      </c>
      <c r="F278" s="21" t="s">
        <v>834</v>
      </c>
      <c r="G278" s="21" t="s">
        <v>212</v>
      </c>
      <c r="H278" s="21"/>
      <c r="I278" s="21"/>
      <c r="J278" s="21" t="s">
        <v>213</v>
      </c>
      <c r="K278" s="21" t="s">
        <v>238</v>
      </c>
      <c r="L278" s="21" t="s">
        <v>214</v>
      </c>
      <c r="M278" s="35">
        <v>28</v>
      </c>
      <c r="N278" s="21"/>
      <c r="O278" s="27">
        <f t="shared" si="4"/>
        <v>0</v>
      </c>
      <c r="P278" s="21"/>
    </row>
    <row r="279" spans="2:16" ht="24" x14ac:dyDescent="0.35">
      <c r="B279" s="51" t="s">
        <v>835</v>
      </c>
      <c r="C279" s="51">
        <v>2018</v>
      </c>
      <c r="D279" s="51" t="s">
        <v>856</v>
      </c>
      <c r="E279" s="51">
        <v>1</v>
      </c>
      <c r="F279" s="21" t="s">
        <v>834</v>
      </c>
      <c r="G279" s="21" t="s">
        <v>806</v>
      </c>
      <c r="H279" s="21"/>
      <c r="I279" s="21"/>
      <c r="J279" s="21" t="s">
        <v>857</v>
      </c>
      <c r="K279" s="21" t="s">
        <v>238</v>
      </c>
      <c r="L279" s="21"/>
      <c r="M279" s="35">
        <v>16</v>
      </c>
      <c r="N279" s="21">
        <v>10</v>
      </c>
      <c r="O279" s="27"/>
      <c r="P279" s="21"/>
    </row>
    <row r="280" spans="2:16" ht="24" x14ac:dyDescent="0.35">
      <c r="B280" s="52" t="s">
        <v>835</v>
      </c>
      <c r="C280" s="51">
        <v>2017</v>
      </c>
      <c r="D280" s="52" t="s">
        <v>856</v>
      </c>
      <c r="E280" s="51">
        <v>1</v>
      </c>
      <c r="F280" s="21" t="s">
        <v>834</v>
      </c>
      <c r="G280" s="21" t="s">
        <v>806</v>
      </c>
      <c r="H280" s="21"/>
      <c r="I280" s="21"/>
      <c r="J280" s="21" t="s">
        <v>857</v>
      </c>
      <c r="K280" s="21" t="s">
        <v>437</v>
      </c>
      <c r="L280" s="21"/>
      <c r="M280" s="35">
        <v>16</v>
      </c>
      <c r="N280" s="21">
        <v>15</v>
      </c>
      <c r="O280" s="27">
        <f t="shared" ref="O280:O311" si="5">IF(M280&lt;&gt;0,N280/M280)</f>
        <v>0.9375</v>
      </c>
      <c r="P280" s="21"/>
    </row>
    <row r="281" spans="2:16" ht="24" x14ac:dyDescent="0.35">
      <c r="B281" s="21" t="s">
        <v>836</v>
      </c>
      <c r="C281" s="21">
        <v>2018</v>
      </c>
      <c r="D281" s="21" t="s">
        <v>841</v>
      </c>
      <c r="E281" s="21">
        <v>1</v>
      </c>
      <c r="F281" s="21" t="s">
        <v>834</v>
      </c>
      <c r="G281" s="22" t="s">
        <v>583</v>
      </c>
      <c r="H281" s="21"/>
      <c r="I281" s="21" t="s">
        <v>196</v>
      </c>
      <c r="J281" s="21" t="s">
        <v>584</v>
      </c>
      <c r="K281" s="21" t="s">
        <v>102</v>
      </c>
      <c r="L281" s="21" t="s">
        <v>585</v>
      </c>
      <c r="M281" s="35">
        <v>12</v>
      </c>
      <c r="N281" s="21">
        <v>2</v>
      </c>
      <c r="O281" s="27">
        <f t="shared" si="5"/>
        <v>0.16666666666666666</v>
      </c>
      <c r="P281" s="21" t="s">
        <v>586</v>
      </c>
    </row>
    <row r="282" spans="2:16" ht="24" x14ac:dyDescent="0.35">
      <c r="B282" s="21" t="s">
        <v>836</v>
      </c>
      <c r="C282" s="21">
        <v>2017</v>
      </c>
      <c r="D282" s="21" t="s">
        <v>100</v>
      </c>
      <c r="E282" s="21">
        <v>1</v>
      </c>
      <c r="F282" s="21" t="s">
        <v>834</v>
      </c>
      <c r="G282" s="21" t="s">
        <v>64</v>
      </c>
      <c r="H282" s="21"/>
      <c r="I282" s="21" t="s">
        <v>65</v>
      </c>
      <c r="J282" s="21" t="s">
        <v>66</v>
      </c>
      <c r="K282" s="21" t="s">
        <v>102</v>
      </c>
      <c r="L282" s="21" t="s">
        <v>53</v>
      </c>
      <c r="M282" s="35">
        <v>16</v>
      </c>
      <c r="N282" s="21"/>
      <c r="O282" s="27">
        <f t="shared" si="5"/>
        <v>0</v>
      </c>
      <c r="P282" s="21" t="s">
        <v>67</v>
      </c>
    </row>
    <row r="283" spans="2:16" x14ac:dyDescent="0.35">
      <c r="B283" s="21" t="s">
        <v>836</v>
      </c>
      <c r="C283" s="25">
        <v>2018</v>
      </c>
      <c r="D283" s="21" t="s">
        <v>100</v>
      </c>
      <c r="E283" s="25">
        <v>1</v>
      </c>
      <c r="F283" s="21" t="s">
        <v>834</v>
      </c>
      <c r="G283" s="21" t="s">
        <v>491</v>
      </c>
      <c r="H283" s="21"/>
      <c r="I283" s="21"/>
      <c r="J283" s="21" t="s">
        <v>52</v>
      </c>
      <c r="K283" s="26" t="s">
        <v>102</v>
      </c>
      <c r="L283" s="21" t="s">
        <v>490</v>
      </c>
      <c r="M283" s="35">
        <v>16</v>
      </c>
      <c r="N283" s="21">
        <v>5</v>
      </c>
      <c r="O283" s="27">
        <f t="shared" si="5"/>
        <v>0.3125</v>
      </c>
      <c r="P283" s="21" t="s">
        <v>70</v>
      </c>
    </row>
    <row r="284" spans="2:16" x14ac:dyDescent="0.35">
      <c r="B284" s="21" t="s">
        <v>837</v>
      </c>
      <c r="C284" s="21">
        <v>2018</v>
      </c>
      <c r="D284" s="21" t="s">
        <v>844</v>
      </c>
      <c r="E284" s="22">
        <v>1</v>
      </c>
      <c r="F284" s="21" t="s">
        <v>834</v>
      </c>
      <c r="G284" s="21" t="s">
        <v>372</v>
      </c>
      <c r="H284" s="21"/>
      <c r="I284" s="21" t="s">
        <v>87</v>
      </c>
      <c r="J284" s="21" t="s">
        <v>373</v>
      </c>
      <c r="K284" s="21" t="s">
        <v>102</v>
      </c>
      <c r="L284" s="21" t="s">
        <v>340</v>
      </c>
      <c r="M284" s="35">
        <v>37</v>
      </c>
      <c r="N284" s="21">
        <v>5</v>
      </c>
      <c r="O284" s="27">
        <f t="shared" si="5"/>
        <v>0.13513513513513514</v>
      </c>
      <c r="P284" s="21" t="s">
        <v>374</v>
      </c>
    </row>
    <row r="285" spans="2:16" ht="36" x14ac:dyDescent="0.35">
      <c r="B285" s="21" t="s">
        <v>837</v>
      </c>
      <c r="C285" s="21">
        <v>2019</v>
      </c>
      <c r="D285" s="21" t="s">
        <v>844</v>
      </c>
      <c r="E285" s="21">
        <v>1</v>
      </c>
      <c r="F285" s="21" t="s">
        <v>834</v>
      </c>
      <c r="G285" s="21" t="s">
        <v>726</v>
      </c>
      <c r="H285" s="21"/>
      <c r="I285" s="21" t="s">
        <v>87</v>
      </c>
      <c r="J285" s="21" t="s">
        <v>727</v>
      </c>
      <c r="K285" s="21" t="s">
        <v>102</v>
      </c>
      <c r="L285" s="21" t="s">
        <v>728</v>
      </c>
      <c r="M285" s="35">
        <v>19</v>
      </c>
      <c r="N285" s="21">
        <v>12</v>
      </c>
      <c r="O285" s="27">
        <f t="shared" si="5"/>
        <v>0.63157894736842102</v>
      </c>
      <c r="P285" s="21" t="s">
        <v>729</v>
      </c>
    </row>
    <row r="286" spans="2:16" x14ac:dyDescent="0.35">
      <c r="B286" s="21" t="s">
        <v>836</v>
      </c>
      <c r="C286" s="51">
        <v>2017</v>
      </c>
      <c r="D286" s="52" t="s">
        <v>901</v>
      </c>
      <c r="E286" s="52">
        <v>1</v>
      </c>
      <c r="F286" s="21" t="s">
        <v>834</v>
      </c>
      <c r="G286" s="21" t="s">
        <v>974</v>
      </c>
      <c r="H286" s="21"/>
      <c r="I286" s="21"/>
      <c r="J286" s="21" t="s">
        <v>975</v>
      </c>
      <c r="K286" s="21" t="s">
        <v>102</v>
      </c>
      <c r="L286" s="21" t="s">
        <v>976</v>
      </c>
      <c r="M286" s="35">
        <v>13</v>
      </c>
      <c r="N286" s="21">
        <v>13</v>
      </c>
      <c r="O286" s="27">
        <f t="shared" si="5"/>
        <v>1</v>
      </c>
      <c r="P286" s="21"/>
    </row>
    <row r="287" spans="2:16" x14ac:dyDescent="0.35">
      <c r="B287" s="21" t="s">
        <v>836</v>
      </c>
      <c r="C287" s="51">
        <v>2017</v>
      </c>
      <c r="D287" s="52" t="s">
        <v>879</v>
      </c>
      <c r="E287" s="52">
        <v>1</v>
      </c>
      <c r="F287" s="21" t="s">
        <v>834</v>
      </c>
      <c r="G287" s="21" t="s">
        <v>935</v>
      </c>
      <c r="H287" s="21"/>
      <c r="I287" s="21"/>
      <c r="J287" s="21" t="s">
        <v>936</v>
      </c>
      <c r="K287" s="21" t="s">
        <v>102</v>
      </c>
      <c r="L287" s="21" t="s">
        <v>937</v>
      </c>
      <c r="M287" s="35">
        <v>10</v>
      </c>
      <c r="N287" s="21">
        <v>10</v>
      </c>
      <c r="O287" s="27">
        <f t="shared" si="5"/>
        <v>1</v>
      </c>
      <c r="P287" s="21"/>
    </row>
    <row r="288" spans="2:16" x14ac:dyDescent="0.35">
      <c r="B288" s="21" t="s">
        <v>836</v>
      </c>
      <c r="C288" s="51">
        <v>2017</v>
      </c>
      <c r="D288" s="52" t="s">
        <v>879</v>
      </c>
      <c r="E288" s="52">
        <v>1</v>
      </c>
      <c r="F288" s="21" t="s">
        <v>834</v>
      </c>
      <c r="G288" s="21" t="s">
        <v>941</v>
      </c>
      <c r="H288" s="21"/>
      <c r="I288" s="21"/>
      <c r="J288" s="21" t="s">
        <v>942</v>
      </c>
      <c r="K288" s="21" t="s">
        <v>102</v>
      </c>
      <c r="L288" s="21" t="s">
        <v>943</v>
      </c>
      <c r="M288" s="35">
        <v>1</v>
      </c>
      <c r="N288" s="21">
        <v>0</v>
      </c>
      <c r="O288" s="27">
        <f t="shared" si="5"/>
        <v>0</v>
      </c>
      <c r="P288" s="21"/>
    </row>
    <row r="289" spans="2:16" x14ac:dyDescent="0.35">
      <c r="B289" s="21" t="s">
        <v>805</v>
      </c>
      <c r="C289" s="21">
        <v>2018</v>
      </c>
      <c r="D289" s="21" t="s">
        <v>841</v>
      </c>
      <c r="E289" s="21">
        <v>1</v>
      </c>
      <c r="F289" s="21" t="s">
        <v>834</v>
      </c>
      <c r="G289" s="21" t="s">
        <v>624</v>
      </c>
      <c r="H289" s="21"/>
      <c r="I289" s="21"/>
      <c r="J289" s="21"/>
      <c r="K289" s="21"/>
      <c r="L289" s="21"/>
      <c r="M289" s="35">
        <v>63</v>
      </c>
      <c r="N289" s="21">
        <v>62</v>
      </c>
      <c r="O289" s="27">
        <f t="shared" si="5"/>
        <v>0.98412698412698407</v>
      </c>
      <c r="P289" s="21" t="s">
        <v>625</v>
      </c>
    </row>
    <row r="290" spans="2:16" x14ac:dyDescent="0.35">
      <c r="B290" s="21" t="s">
        <v>805</v>
      </c>
      <c r="C290" s="21">
        <v>2017</v>
      </c>
      <c r="D290" s="21" t="s">
        <v>100</v>
      </c>
      <c r="E290" s="21">
        <v>1</v>
      </c>
      <c r="F290" s="21" t="s">
        <v>834</v>
      </c>
      <c r="G290" s="21" t="s">
        <v>86</v>
      </c>
      <c r="H290" s="21"/>
      <c r="I290" s="21" t="s">
        <v>87</v>
      </c>
      <c r="J290" s="21"/>
      <c r="K290" s="21"/>
      <c r="L290" s="21"/>
      <c r="M290" s="35">
        <v>26</v>
      </c>
      <c r="N290" s="21"/>
      <c r="O290" s="27">
        <f t="shared" si="5"/>
        <v>0</v>
      </c>
      <c r="P290" s="21"/>
    </row>
    <row r="291" spans="2:16" x14ac:dyDescent="0.35">
      <c r="B291" s="21" t="s">
        <v>805</v>
      </c>
      <c r="C291" s="21">
        <v>2017</v>
      </c>
      <c r="D291" s="21" t="s">
        <v>100</v>
      </c>
      <c r="E291" s="21">
        <v>1</v>
      </c>
      <c r="F291" s="21" t="s">
        <v>834</v>
      </c>
      <c r="G291" s="21" t="s">
        <v>88</v>
      </c>
      <c r="H291" s="21"/>
      <c r="I291" s="21" t="s">
        <v>87</v>
      </c>
      <c r="J291" s="21"/>
      <c r="K291" s="21"/>
      <c r="L291" s="21"/>
      <c r="M291" s="35">
        <v>34</v>
      </c>
      <c r="N291" s="21"/>
      <c r="O291" s="27">
        <f t="shared" si="5"/>
        <v>0</v>
      </c>
      <c r="P291" s="21"/>
    </row>
    <row r="292" spans="2:16" x14ac:dyDescent="0.35">
      <c r="B292" s="21" t="s">
        <v>805</v>
      </c>
      <c r="C292" s="21">
        <v>2017</v>
      </c>
      <c r="D292" s="21" t="s">
        <v>100</v>
      </c>
      <c r="E292" s="21">
        <v>1</v>
      </c>
      <c r="F292" s="21" t="s">
        <v>834</v>
      </c>
      <c r="G292" s="21" t="s">
        <v>89</v>
      </c>
      <c r="H292" s="21"/>
      <c r="I292" s="21" t="s">
        <v>87</v>
      </c>
      <c r="J292" s="21"/>
      <c r="K292" s="21"/>
      <c r="L292" s="21"/>
      <c r="M292" s="35">
        <v>23</v>
      </c>
      <c r="N292" s="21"/>
      <c r="O292" s="27">
        <f t="shared" si="5"/>
        <v>0</v>
      </c>
      <c r="P292" s="21"/>
    </row>
    <row r="293" spans="2:16" ht="24" x14ac:dyDescent="0.35">
      <c r="B293" s="21" t="s">
        <v>805</v>
      </c>
      <c r="C293" s="21">
        <v>2017</v>
      </c>
      <c r="D293" s="21" t="s">
        <v>100</v>
      </c>
      <c r="E293" s="21">
        <v>1</v>
      </c>
      <c r="F293" s="21" t="s">
        <v>834</v>
      </c>
      <c r="G293" s="21" t="s">
        <v>90</v>
      </c>
      <c r="H293" s="21"/>
      <c r="I293" s="21" t="s">
        <v>87</v>
      </c>
      <c r="J293" s="21"/>
      <c r="K293" s="21"/>
      <c r="L293" s="21"/>
      <c r="M293" s="35">
        <v>32</v>
      </c>
      <c r="N293" s="21"/>
      <c r="O293" s="27">
        <f t="shared" si="5"/>
        <v>0</v>
      </c>
      <c r="P293" s="21"/>
    </row>
    <row r="294" spans="2:16" ht="24" x14ac:dyDescent="0.35">
      <c r="B294" s="21" t="s">
        <v>805</v>
      </c>
      <c r="C294" s="25">
        <v>2018</v>
      </c>
      <c r="D294" s="21" t="s">
        <v>100</v>
      </c>
      <c r="E294" s="25">
        <v>1</v>
      </c>
      <c r="F294" s="21" t="s">
        <v>834</v>
      </c>
      <c r="G294" s="21" t="s">
        <v>444</v>
      </c>
      <c r="H294" s="21"/>
      <c r="I294" s="21"/>
      <c r="J294" s="21"/>
      <c r="K294" s="21"/>
      <c r="L294" s="21"/>
      <c r="M294" s="35">
        <v>32</v>
      </c>
      <c r="N294" s="21">
        <v>0</v>
      </c>
      <c r="O294" s="27">
        <f t="shared" si="5"/>
        <v>0</v>
      </c>
      <c r="P294" s="21" t="s">
        <v>443</v>
      </c>
    </row>
    <row r="295" spans="2:16" x14ac:dyDescent="0.35">
      <c r="B295" s="21" t="s">
        <v>805</v>
      </c>
      <c r="C295" s="25">
        <v>2018</v>
      </c>
      <c r="D295" s="21" t="s">
        <v>100</v>
      </c>
      <c r="E295" s="25">
        <v>1</v>
      </c>
      <c r="F295" s="21" t="s">
        <v>834</v>
      </c>
      <c r="G295" s="21" t="s">
        <v>442</v>
      </c>
      <c r="H295" s="21"/>
      <c r="I295" s="21"/>
      <c r="J295" s="21"/>
      <c r="K295" s="21"/>
      <c r="L295" s="21"/>
      <c r="M295" s="35">
        <v>16</v>
      </c>
      <c r="N295" s="21"/>
      <c r="O295" s="27">
        <f t="shared" si="5"/>
        <v>0</v>
      </c>
      <c r="P295" s="21"/>
    </row>
    <row r="296" spans="2:16" x14ac:dyDescent="0.35">
      <c r="B296" s="21" t="s">
        <v>805</v>
      </c>
      <c r="C296" s="25">
        <v>2018</v>
      </c>
      <c r="D296" s="21" t="s">
        <v>100</v>
      </c>
      <c r="E296" s="25">
        <v>1</v>
      </c>
      <c r="F296" s="21" t="s">
        <v>834</v>
      </c>
      <c r="G296" s="21" t="s">
        <v>441</v>
      </c>
      <c r="H296" s="21"/>
      <c r="I296" s="21"/>
      <c r="J296" s="21"/>
      <c r="K296" s="21"/>
      <c r="L296" s="21"/>
      <c r="M296" s="35">
        <v>31</v>
      </c>
      <c r="N296" s="21">
        <v>0</v>
      </c>
      <c r="O296" s="27">
        <f t="shared" si="5"/>
        <v>0</v>
      </c>
      <c r="P296" s="21" t="s">
        <v>439</v>
      </c>
    </row>
    <row r="297" spans="2:16" x14ac:dyDescent="0.35">
      <c r="B297" s="21" t="s">
        <v>805</v>
      </c>
      <c r="C297" s="25">
        <v>2018</v>
      </c>
      <c r="D297" s="21" t="s">
        <v>100</v>
      </c>
      <c r="E297" s="25">
        <v>1</v>
      </c>
      <c r="F297" s="21" t="s">
        <v>834</v>
      </c>
      <c r="G297" s="21" t="s">
        <v>440</v>
      </c>
      <c r="H297" s="21"/>
      <c r="I297" s="21"/>
      <c r="J297" s="21"/>
      <c r="K297" s="21"/>
      <c r="L297" s="21"/>
      <c r="M297" s="35">
        <v>30</v>
      </c>
      <c r="N297" s="21">
        <v>0</v>
      </c>
      <c r="O297" s="27">
        <f t="shared" si="5"/>
        <v>0</v>
      </c>
      <c r="P297" s="21" t="s">
        <v>439</v>
      </c>
    </row>
    <row r="298" spans="2:16" x14ac:dyDescent="0.35">
      <c r="B298" s="21" t="s">
        <v>805</v>
      </c>
      <c r="C298" s="21">
        <v>2018</v>
      </c>
      <c r="D298" s="21" t="s">
        <v>842</v>
      </c>
      <c r="E298" s="21">
        <v>1</v>
      </c>
      <c r="F298" s="21" t="s">
        <v>834</v>
      </c>
      <c r="G298" s="21" t="s">
        <v>622</v>
      </c>
      <c r="H298" s="21"/>
      <c r="I298" s="21"/>
      <c r="J298" s="21"/>
      <c r="K298" s="21"/>
      <c r="L298" s="21"/>
      <c r="M298" s="35">
        <v>6</v>
      </c>
      <c r="N298" s="21">
        <v>0</v>
      </c>
      <c r="O298" s="27">
        <f t="shared" si="5"/>
        <v>0</v>
      </c>
      <c r="P298" s="21" t="s">
        <v>623</v>
      </c>
    </row>
    <row r="299" spans="2:16" x14ac:dyDescent="0.35">
      <c r="B299" s="21" t="s">
        <v>805</v>
      </c>
      <c r="C299" s="21">
        <v>2017</v>
      </c>
      <c r="D299" s="22" t="s">
        <v>851</v>
      </c>
      <c r="E299" s="21">
        <v>1</v>
      </c>
      <c r="F299" s="21" t="s">
        <v>834</v>
      </c>
      <c r="G299" s="25" t="s">
        <v>235</v>
      </c>
      <c r="H299" s="21"/>
      <c r="I299" s="25" t="s">
        <v>87</v>
      </c>
      <c r="J299" s="25" t="s">
        <v>165</v>
      </c>
      <c r="K299" s="25"/>
      <c r="L299" s="25"/>
      <c r="M299" s="38"/>
      <c r="N299" s="25"/>
      <c r="O299" s="27" t="b">
        <f t="shared" si="5"/>
        <v>0</v>
      </c>
      <c r="P299" s="25"/>
    </row>
    <row r="300" spans="2:16" ht="24" x14ac:dyDescent="0.35">
      <c r="B300" s="21" t="s">
        <v>835</v>
      </c>
      <c r="C300" s="21">
        <v>2017</v>
      </c>
      <c r="D300" s="21" t="s">
        <v>842</v>
      </c>
      <c r="E300" s="21">
        <v>1</v>
      </c>
      <c r="F300" s="21" t="s">
        <v>832</v>
      </c>
      <c r="G300" s="21" t="s">
        <v>163</v>
      </c>
      <c r="H300" s="21" t="s">
        <v>164</v>
      </c>
      <c r="I300" s="21"/>
      <c r="J300" s="21" t="s">
        <v>165</v>
      </c>
      <c r="K300" s="21" t="s">
        <v>688</v>
      </c>
      <c r="L300" s="21" t="s">
        <v>166</v>
      </c>
      <c r="M300" s="35">
        <v>103</v>
      </c>
      <c r="N300" s="21">
        <v>0</v>
      </c>
      <c r="O300" s="27">
        <f t="shared" si="5"/>
        <v>0</v>
      </c>
      <c r="P300" s="21" t="s">
        <v>167</v>
      </c>
    </row>
    <row r="301" spans="2:16" ht="24" x14ac:dyDescent="0.35">
      <c r="B301" s="21" t="s">
        <v>835</v>
      </c>
      <c r="C301" s="21">
        <v>2018</v>
      </c>
      <c r="D301" s="21" t="s">
        <v>844</v>
      </c>
      <c r="E301" s="22">
        <v>1</v>
      </c>
      <c r="F301" s="21" t="s">
        <v>832</v>
      </c>
      <c r="G301" s="21" t="s">
        <v>254</v>
      </c>
      <c r="H301" s="21"/>
      <c r="I301" s="21" t="s">
        <v>219</v>
      </c>
      <c r="J301" s="21" t="s">
        <v>255</v>
      </c>
      <c r="K301" s="21" t="s">
        <v>436</v>
      </c>
      <c r="L301" s="21" t="s">
        <v>256</v>
      </c>
      <c r="M301" s="35">
        <v>22</v>
      </c>
      <c r="N301" s="21">
        <v>4</v>
      </c>
      <c r="O301" s="27">
        <f t="shared" si="5"/>
        <v>0.18181818181818182</v>
      </c>
      <c r="P301" s="21" t="s">
        <v>257</v>
      </c>
    </row>
    <row r="302" spans="2:16" ht="24" x14ac:dyDescent="0.35">
      <c r="B302" s="21" t="s">
        <v>837</v>
      </c>
      <c r="C302" s="21">
        <v>2019</v>
      </c>
      <c r="D302" s="21" t="s">
        <v>844</v>
      </c>
      <c r="E302" s="21">
        <v>1</v>
      </c>
      <c r="F302" s="21" t="s">
        <v>832</v>
      </c>
      <c r="G302" s="21" t="s">
        <v>756</v>
      </c>
      <c r="H302" s="21"/>
      <c r="I302" s="21" t="s">
        <v>316</v>
      </c>
      <c r="J302" s="21" t="s">
        <v>612</v>
      </c>
      <c r="K302" s="21" t="s">
        <v>436</v>
      </c>
      <c r="L302" s="21" t="s">
        <v>757</v>
      </c>
      <c r="M302" s="35">
        <v>35</v>
      </c>
      <c r="N302" s="21">
        <v>7</v>
      </c>
      <c r="O302" s="27">
        <f t="shared" si="5"/>
        <v>0.2</v>
      </c>
      <c r="P302" s="21" t="s">
        <v>758</v>
      </c>
    </row>
    <row r="303" spans="2:16" ht="24" x14ac:dyDescent="0.35">
      <c r="B303" s="21" t="s">
        <v>835</v>
      </c>
      <c r="C303" s="21">
        <v>2019</v>
      </c>
      <c r="D303" s="21" t="s">
        <v>844</v>
      </c>
      <c r="E303" s="21">
        <v>1</v>
      </c>
      <c r="F303" s="21" t="s">
        <v>832</v>
      </c>
      <c r="G303" s="21" t="s">
        <v>675</v>
      </c>
      <c r="H303" s="21"/>
      <c r="I303" s="21" t="s">
        <v>87</v>
      </c>
      <c r="J303" s="21" t="s">
        <v>676</v>
      </c>
      <c r="K303" s="21" t="s">
        <v>103</v>
      </c>
      <c r="L303" s="21" t="s">
        <v>677</v>
      </c>
      <c r="M303" s="35">
        <v>45</v>
      </c>
      <c r="N303" s="21">
        <v>1</v>
      </c>
      <c r="O303" s="27">
        <f t="shared" si="5"/>
        <v>2.2222222222222223E-2</v>
      </c>
      <c r="P303" s="21" t="s">
        <v>678</v>
      </c>
    </row>
    <row r="304" spans="2:16" ht="24" x14ac:dyDescent="0.35">
      <c r="B304" s="21" t="s">
        <v>836</v>
      </c>
      <c r="C304" s="21">
        <v>2019</v>
      </c>
      <c r="D304" s="21" t="s">
        <v>844</v>
      </c>
      <c r="E304" s="21">
        <v>1</v>
      </c>
      <c r="F304" s="21" t="s">
        <v>832</v>
      </c>
      <c r="G304" s="21" t="s">
        <v>695</v>
      </c>
      <c r="H304" s="21"/>
      <c r="I304" s="21" t="s">
        <v>316</v>
      </c>
      <c r="J304" s="21" t="s">
        <v>696</v>
      </c>
      <c r="K304" s="21" t="s">
        <v>697</v>
      </c>
      <c r="L304" s="21" t="s">
        <v>698</v>
      </c>
      <c r="M304" s="35">
        <v>21</v>
      </c>
      <c r="N304" s="21">
        <v>1</v>
      </c>
      <c r="O304" s="27">
        <f t="shared" si="5"/>
        <v>4.7619047619047616E-2</v>
      </c>
      <c r="P304" s="21" t="s">
        <v>699</v>
      </c>
    </row>
    <row r="305" spans="2:16" ht="48" x14ac:dyDescent="0.35">
      <c r="B305" s="21" t="s">
        <v>837</v>
      </c>
      <c r="C305" s="21">
        <v>2019</v>
      </c>
      <c r="D305" s="21" t="s">
        <v>844</v>
      </c>
      <c r="E305" s="21">
        <v>1</v>
      </c>
      <c r="F305" s="21" t="s">
        <v>832</v>
      </c>
      <c r="G305" s="21" t="s">
        <v>713</v>
      </c>
      <c r="H305" s="21"/>
      <c r="I305" s="21" t="s">
        <v>87</v>
      </c>
      <c r="J305" s="21" t="s">
        <v>369</v>
      </c>
      <c r="K305" s="21" t="s">
        <v>107</v>
      </c>
      <c r="L305" s="21" t="s">
        <v>370</v>
      </c>
      <c r="M305" s="35">
        <v>34</v>
      </c>
      <c r="N305" s="21">
        <v>2</v>
      </c>
      <c r="O305" s="27">
        <f t="shared" si="5"/>
        <v>5.8823529411764705E-2</v>
      </c>
      <c r="P305" s="21" t="s">
        <v>714</v>
      </c>
    </row>
    <row r="306" spans="2:16" ht="24" x14ac:dyDescent="0.35">
      <c r="B306" s="21" t="s">
        <v>837</v>
      </c>
      <c r="C306" s="21">
        <v>2018</v>
      </c>
      <c r="D306" s="21" t="s">
        <v>844</v>
      </c>
      <c r="E306" s="22">
        <v>1</v>
      </c>
      <c r="F306" s="21" t="s">
        <v>832</v>
      </c>
      <c r="G306" s="21" t="s">
        <v>341</v>
      </c>
      <c r="H306" s="21"/>
      <c r="I306" s="21" t="s">
        <v>219</v>
      </c>
      <c r="J306" s="21" t="s">
        <v>342</v>
      </c>
      <c r="K306" s="21" t="s">
        <v>107</v>
      </c>
      <c r="L306" s="21" t="s">
        <v>343</v>
      </c>
      <c r="M306" s="35">
        <v>23</v>
      </c>
      <c r="N306" s="21">
        <v>2</v>
      </c>
      <c r="O306" s="27">
        <f t="shared" si="5"/>
        <v>8.6956521739130432E-2</v>
      </c>
      <c r="P306" s="21" t="s">
        <v>344</v>
      </c>
    </row>
    <row r="307" spans="2:16" x14ac:dyDescent="0.35">
      <c r="B307" s="21" t="s">
        <v>837</v>
      </c>
      <c r="C307" s="21">
        <v>2018</v>
      </c>
      <c r="D307" s="21" t="s">
        <v>844</v>
      </c>
      <c r="E307" s="22">
        <v>1</v>
      </c>
      <c r="F307" s="21" t="s">
        <v>832</v>
      </c>
      <c r="G307" s="21" t="s">
        <v>386</v>
      </c>
      <c r="H307" s="21"/>
      <c r="I307" s="21" t="s">
        <v>87</v>
      </c>
      <c r="J307" s="21" t="s">
        <v>387</v>
      </c>
      <c r="K307" s="21" t="s">
        <v>107</v>
      </c>
      <c r="L307" s="21" t="s">
        <v>366</v>
      </c>
      <c r="M307" s="35">
        <v>26</v>
      </c>
      <c r="N307" s="21">
        <v>2</v>
      </c>
      <c r="O307" s="27">
        <f t="shared" si="5"/>
        <v>7.6923076923076927E-2</v>
      </c>
      <c r="P307" s="21" t="s">
        <v>388</v>
      </c>
    </row>
    <row r="308" spans="2:16" ht="24" x14ac:dyDescent="0.35">
      <c r="B308" s="21" t="s">
        <v>837</v>
      </c>
      <c r="C308" s="21">
        <v>2018</v>
      </c>
      <c r="D308" s="21" t="s">
        <v>842</v>
      </c>
      <c r="E308" s="21">
        <v>1</v>
      </c>
      <c r="F308" s="21" t="s">
        <v>832</v>
      </c>
      <c r="G308" s="21" t="s">
        <v>609</v>
      </c>
      <c r="H308" s="21"/>
      <c r="I308" s="21" t="s">
        <v>185</v>
      </c>
      <c r="J308" s="21" t="s">
        <v>610</v>
      </c>
      <c r="K308" s="21" t="s">
        <v>107</v>
      </c>
      <c r="L308" s="21" t="s">
        <v>463</v>
      </c>
      <c r="M308" s="35">
        <v>25</v>
      </c>
      <c r="N308" s="21">
        <v>17</v>
      </c>
      <c r="O308" s="27">
        <f t="shared" si="5"/>
        <v>0.68</v>
      </c>
      <c r="P308" s="21"/>
    </row>
    <row r="309" spans="2:16" x14ac:dyDescent="0.35">
      <c r="B309" s="52" t="s">
        <v>837</v>
      </c>
      <c r="C309" s="51">
        <v>2018</v>
      </c>
      <c r="D309" s="52" t="s">
        <v>856</v>
      </c>
      <c r="E309" s="51">
        <v>1</v>
      </c>
      <c r="F309" s="21" t="s">
        <v>832</v>
      </c>
      <c r="G309" s="21" t="s">
        <v>818</v>
      </c>
      <c r="H309" s="21"/>
      <c r="I309" s="21"/>
      <c r="J309" s="21" t="s">
        <v>870</v>
      </c>
      <c r="K309" s="21" t="s">
        <v>107</v>
      </c>
      <c r="L309" s="21"/>
      <c r="M309" s="35">
        <v>2</v>
      </c>
      <c r="N309" s="21">
        <v>0</v>
      </c>
      <c r="O309" s="27">
        <f t="shared" si="5"/>
        <v>0</v>
      </c>
      <c r="P309" s="21"/>
    </row>
    <row r="310" spans="2:16" x14ac:dyDescent="0.35">
      <c r="B310" s="52" t="s">
        <v>837</v>
      </c>
      <c r="C310" s="51">
        <v>2018</v>
      </c>
      <c r="D310" s="52" t="s">
        <v>856</v>
      </c>
      <c r="E310" s="51">
        <v>1</v>
      </c>
      <c r="F310" s="21" t="s">
        <v>832</v>
      </c>
      <c r="G310" s="21" t="s">
        <v>819</v>
      </c>
      <c r="H310" s="21"/>
      <c r="I310" s="21"/>
      <c r="J310" s="21" t="s">
        <v>871</v>
      </c>
      <c r="K310" s="21" t="s">
        <v>107</v>
      </c>
      <c r="L310" s="21"/>
      <c r="M310" s="35">
        <v>13</v>
      </c>
      <c r="N310" s="21">
        <v>11</v>
      </c>
      <c r="O310" s="27">
        <f t="shared" si="5"/>
        <v>0.84615384615384615</v>
      </c>
      <c r="P310" s="21"/>
    </row>
    <row r="311" spans="2:16" x14ac:dyDescent="0.35">
      <c r="B311" s="52" t="s">
        <v>837</v>
      </c>
      <c r="C311" s="51">
        <v>2017</v>
      </c>
      <c r="D311" s="52" t="s">
        <v>856</v>
      </c>
      <c r="E311" s="52">
        <v>1</v>
      </c>
      <c r="F311" s="21" t="s">
        <v>832</v>
      </c>
      <c r="G311" s="21" t="s">
        <v>819</v>
      </c>
      <c r="H311" s="21"/>
      <c r="I311" s="21"/>
      <c r="J311" s="21" t="s">
        <v>871</v>
      </c>
      <c r="K311" s="21" t="s">
        <v>107</v>
      </c>
      <c r="L311" s="21"/>
      <c r="M311" s="35">
        <v>11</v>
      </c>
      <c r="N311" s="21">
        <v>10</v>
      </c>
      <c r="O311" s="27">
        <f t="shared" si="5"/>
        <v>0.90909090909090906</v>
      </c>
      <c r="P311" s="21"/>
    </row>
    <row r="312" spans="2:16" ht="24" x14ac:dyDescent="0.35">
      <c r="B312" s="21" t="s">
        <v>835</v>
      </c>
      <c r="C312" s="21">
        <v>2019</v>
      </c>
      <c r="D312" s="21" t="s">
        <v>844</v>
      </c>
      <c r="E312" s="21">
        <v>1</v>
      </c>
      <c r="F312" s="21" t="s">
        <v>832</v>
      </c>
      <c r="G312" s="21" t="s">
        <v>661</v>
      </c>
      <c r="H312" s="21"/>
      <c r="I312" s="21" t="s">
        <v>87</v>
      </c>
      <c r="J312" s="21" t="s">
        <v>662</v>
      </c>
      <c r="K312" s="21" t="s">
        <v>104</v>
      </c>
      <c r="L312" s="21" t="s">
        <v>663</v>
      </c>
      <c r="M312" s="35">
        <v>19</v>
      </c>
      <c r="N312" s="21">
        <v>0</v>
      </c>
      <c r="O312" s="27">
        <f t="shared" ref="O312:O331" si="6">IF(M312&lt;&gt;0,N312/M312)</f>
        <v>0</v>
      </c>
      <c r="P312" s="21" t="s">
        <v>664</v>
      </c>
    </row>
    <row r="313" spans="2:16" x14ac:dyDescent="0.35">
      <c r="B313" s="21" t="s">
        <v>835</v>
      </c>
      <c r="C313" s="21">
        <v>2019</v>
      </c>
      <c r="D313" s="21" t="s">
        <v>844</v>
      </c>
      <c r="E313" s="21">
        <v>1</v>
      </c>
      <c r="F313" s="21" t="s">
        <v>832</v>
      </c>
      <c r="G313" s="21" t="s">
        <v>679</v>
      </c>
      <c r="H313" s="21"/>
      <c r="I313" s="21" t="s">
        <v>230</v>
      </c>
      <c r="J313" s="21" t="s">
        <v>680</v>
      </c>
      <c r="K313" s="21" t="s">
        <v>104</v>
      </c>
      <c r="L313" s="21" t="s">
        <v>150</v>
      </c>
      <c r="M313" s="35">
        <v>49</v>
      </c>
      <c r="N313" s="21">
        <v>1</v>
      </c>
      <c r="O313" s="27">
        <f t="shared" si="6"/>
        <v>2.0408163265306121E-2</v>
      </c>
      <c r="P313" s="21" t="s">
        <v>681</v>
      </c>
    </row>
    <row r="314" spans="2:16" ht="24" x14ac:dyDescent="0.35">
      <c r="B314" s="21" t="s">
        <v>835</v>
      </c>
      <c r="C314" s="21">
        <v>2018</v>
      </c>
      <c r="D314" s="21" t="s">
        <v>844</v>
      </c>
      <c r="E314" s="22">
        <v>1</v>
      </c>
      <c r="F314" s="21" t="s">
        <v>832</v>
      </c>
      <c r="G314" s="21" t="s">
        <v>286</v>
      </c>
      <c r="H314" s="21"/>
      <c r="I314" s="21" t="s">
        <v>87</v>
      </c>
      <c r="J314" s="21" t="s">
        <v>287</v>
      </c>
      <c r="K314" s="21" t="s">
        <v>104</v>
      </c>
      <c r="L314" s="21" t="s">
        <v>288</v>
      </c>
      <c r="M314" s="35">
        <v>29</v>
      </c>
      <c r="N314" s="21">
        <v>0</v>
      </c>
      <c r="O314" s="27">
        <f t="shared" si="6"/>
        <v>0</v>
      </c>
      <c r="P314" s="21" t="s">
        <v>289</v>
      </c>
    </row>
    <row r="315" spans="2:16" x14ac:dyDescent="0.35">
      <c r="B315" s="21" t="s">
        <v>835</v>
      </c>
      <c r="C315" s="21">
        <v>2019</v>
      </c>
      <c r="D315" s="21" t="s">
        <v>844</v>
      </c>
      <c r="E315" s="21">
        <v>1</v>
      </c>
      <c r="F315" s="21" t="s">
        <v>832</v>
      </c>
      <c r="G315" s="21" t="s">
        <v>665</v>
      </c>
      <c r="H315" s="21"/>
      <c r="I315" s="21" t="s">
        <v>87</v>
      </c>
      <c r="J315" s="21" t="s">
        <v>666</v>
      </c>
      <c r="K315" s="21" t="s">
        <v>105</v>
      </c>
      <c r="L315" s="21" t="s">
        <v>391</v>
      </c>
      <c r="M315" s="35">
        <v>27</v>
      </c>
      <c r="N315" s="21">
        <v>2</v>
      </c>
      <c r="O315" s="27">
        <f t="shared" si="6"/>
        <v>7.407407407407407E-2</v>
      </c>
      <c r="P315" s="21"/>
    </row>
    <row r="316" spans="2:16" x14ac:dyDescent="0.35">
      <c r="B316" s="21" t="s">
        <v>836</v>
      </c>
      <c r="C316" s="21">
        <v>2017</v>
      </c>
      <c r="D316" s="21" t="s">
        <v>100</v>
      </c>
      <c r="E316" s="21">
        <v>1</v>
      </c>
      <c r="F316" s="21" t="s">
        <v>832</v>
      </c>
      <c r="G316" s="21" t="s">
        <v>46</v>
      </c>
      <c r="H316" s="21" t="s">
        <v>47</v>
      </c>
      <c r="I316" s="21"/>
      <c r="J316" s="21" t="s">
        <v>48</v>
      </c>
      <c r="K316" s="21" t="s">
        <v>105</v>
      </c>
      <c r="L316" s="21" t="s">
        <v>49</v>
      </c>
      <c r="M316" s="35">
        <v>29</v>
      </c>
      <c r="N316" s="21"/>
      <c r="O316" s="27">
        <f t="shared" si="6"/>
        <v>0</v>
      </c>
      <c r="P316" s="21" t="s">
        <v>50</v>
      </c>
    </row>
    <row r="317" spans="2:16" ht="24" x14ac:dyDescent="0.35">
      <c r="B317" s="21" t="s">
        <v>836</v>
      </c>
      <c r="C317" s="21">
        <v>2018</v>
      </c>
      <c r="D317" s="21" t="s">
        <v>842</v>
      </c>
      <c r="E317" s="21">
        <v>1</v>
      </c>
      <c r="F317" s="21" t="s">
        <v>832</v>
      </c>
      <c r="G317" s="24" t="s">
        <v>596</v>
      </c>
      <c r="H317" s="21"/>
      <c r="I317" s="24" t="s">
        <v>597</v>
      </c>
      <c r="J317" s="24" t="s">
        <v>598</v>
      </c>
      <c r="K317" s="21" t="s">
        <v>105</v>
      </c>
      <c r="L317" s="24" t="s">
        <v>599</v>
      </c>
      <c r="M317" s="37"/>
      <c r="N317" s="24"/>
      <c r="O317" s="27" t="b">
        <f t="shared" si="6"/>
        <v>0</v>
      </c>
      <c r="P317" s="24"/>
    </row>
    <row r="318" spans="2:16" ht="36" x14ac:dyDescent="0.35">
      <c r="B318" s="21" t="s">
        <v>805</v>
      </c>
      <c r="C318" s="21">
        <v>2018</v>
      </c>
      <c r="D318" s="21" t="s">
        <v>844</v>
      </c>
      <c r="E318" s="22">
        <v>1</v>
      </c>
      <c r="F318" s="21" t="s">
        <v>832</v>
      </c>
      <c r="G318" s="21" t="s">
        <v>413</v>
      </c>
      <c r="H318" s="21"/>
      <c r="I318" s="21" t="s">
        <v>87</v>
      </c>
      <c r="J318" s="21" t="s">
        <v>414</v>
      </c>
      <c r="K318" s="21" t="s">
        <v>105</v>
      </c>
      <c r="L318" s="21" t="s">
        <v>391</v>
      </c>
      <c r="M318" s="35">
        <v>34</v>
      </c>
      <c r="N318" s="21"/>
      <c r="O318" s="27">
        <f t="shared" si="6"/>
        <v>0</v>
      </c>
      <c r="P318" s="21" t="s">
        <v>415</v>
      </c>
    </row>
    <row r="319" spans="2:16" ht="24" x14ac:dyDescent="0.35">
      <c r="B319" s="21" t="s">
        <v>805</v>
      </c>
      <c r="C319" s="21">
        <v>2018</v>
      </c>
      <c r="D319" s="21" t="s">
        <v>844</v>
      </c>
      <c r="E319" s="22">
        <v>1</v>
      </c>
      <c r="F319" s="21" t="s">
        <v>832</v>
      </c>
      <c r="G319" s="21" t="s">
        <v>405</v>
      </c>
      <c r="H319" s="21"/>
      <c r="I319" s="21" t="s">
        <v>87</v>
      </c>
      <c r="J319" s="21" t="s">
        <v>406</v>
      </c>
      <c r="K319" s="21" t="s">
        <v>105</v>
      </c>
      <c r="L319" s="21" t="s">
        <v>407</v>
      </c>
      <c r="M319" s="35">
        <v>23</v>
      </c>
      <c r="N319" s="21"/>
      <c r="O319" s="27">
        <f t="shared" si="6"/>
        <v>0</v>
      </c>
      <c r="P319" s="21" t="s">
        <v>408</v>
      </c>
    </row>
    <row r="320" spans="2:16" x14ac:dyDescent="0.35">
      <c r="B320" s="21" t="s">
        <v>805</v>
      </c>
      <c r="C320" s="21">
        <v>2018</v>
      </c>
      <c r="D320" s="21" t="s">
        <v>844</v>
      </c>
      <c r="E320" s="22">
        <v>1</v>
      </c>
      <c r="F320" s="21" t="s">
        <v>832</v>
      </c>
      <c r="G320" s="21" t="s">
        <v>434</v>
      </c>
      <c r="H320" s="21"/>
      <c r="I320" s="21" t="s">
        <v>316</v>
      </c>
      <c r="J320" s="21" t="s">
        <v>435</v>
      </c>
      <c r="K320" s="21" t="s">
        <v>105</v>
      </c>
      <c r="L320" s="21" t="s">
        <v>105</v>
      </c>
      <c r="M320" s="35">
        <v>9</v>
      </c>
      <c r="N320" s="21"/>
      <c r="O320" s="27">
        <f t="shared" si="6"/>
        <v>0</v>
      </c>
      <c r="P320" s="21"/>
    </row>
    <row r="321" spans="2:16" ht="24" x14ac:dyDescent="0.35">
      <c r="B321" s="21" t="s">
        <v>805</v>
      </c>
      <c r="C321" s="21">
        <v>2019</v>
      </c>
      <c r="D321" s="21" t="s">
        <v>844</v>
      </c>
      <c r="E321" s="21">
        <v>1</v>
      </c>
      <c r="F321" s="21" t="s">
        <v>832</v>
      </c>
      <c r="G321" s="21" t="s">
        <v>780</v>
      </c>
      <c r="H321" s="21"/>
      <c r="I321" s="21" t="s">
        <v>230</v>
      </c>
      <c r="J321" s="21" t="s">
        <v>781</v>
      </c>
      <c r="K321" s="21" t="s">
        <v>105</v>
      </c>
      <c r="L321" s="21" t="s">
        <v>391</v>
      </c>
      <c r="M321" s="35">
        <v>17</v>
      </c>
      <c r="N321" s="21">
        <v>0</v>
      </c>
      <c r="O321" s="27">
        <f t="shared" si="6"/>
        <v>0</v>
      </c>
      <c r="P321" s="21" t="s">
        <v>782</v>
      </c>
    </row>
    <row r="322" spans="2:16" x14ac:dyDescent="0.35">
      <c r="B322" s="21" t="s">
        <v>836</v>
      </c>
      <c r="C322" s="21">
        <v>2018</v>
      </c>
      <c r="D322" s="21" t="s">
        <v>842</v>
      </c>
      <c r="E322" s="21">
        <v>1</v>
      </c>
      <c r="F322" s="21" t="s">
        <v>832</v>
      </c>
      <c r="G322" s="21" t="s">
        <v>591</v>
      </c>
      <c r="H322" s="21"/>
      <c r="I322" s="21" t="s">
        <v>203</v>
      </c>
      <c r="J322" s="21" t="s">
        <v>140</v>
      </c>
      <c r="K322" s="21" t="s">
        <v>238</v>
      </c>
      <c r="L322" s="21" t="s">
        <v>592</v>
      </c>
      <c r="M322" s="35">
        <v>34</v>
      </c>
      <c r="N322" s="21">
        <v>3</v>
      </c>
      <c r="O322" s="27">
        <f t="shared" si="6"/>
        <v>8.8235294117647065E-2</v>
      </c>
      <c r="P322" s="21" t="s">
        <v>593</v>
      </c>
    </row>
    <row r="323" spans="2:16" ht="24" x14ac:dyDescent="0.35">
      <c r="B323" s="21" t="s">
        <v>836</v>
      </c>
      <c r="C323" s="21">
        <v>2018</v>
      </c>
      <c r="D323" s="21" t="s">
        <v>844</v>
      </c>
      <c r="E323" s="22">
        <v>1</v>
      </c>
      <c r="F323" s="21" t="s">
        <v>832</v>
      </c>
      <c r="G323" s="21" t="s">
        <v>335</v>
      </c>
      <c r="H323" s="21"/>
      <c r="I323" s="21" t="s">
        <v>316</v>
      </c>
      <c r="J323" s="21" t="s">
        <v>336</v>
      </c>
      <c r="K323" s="21" t="s">
        <v>102</v>
      </c>
      <c r="L323" s="21" t="s">
        <v>337</v>
      </c>
      <c r="M323" s="35">
        <v>16</v>
      </c>
      <c r="N323" s="21"/>
      <c r="O323" s="27">
        <f t="shared" si="6"/>
        <v>0</v>
      </c>
      <c r="P323" s="21"/>
    </row>
    <row r="324" spans="2:16" ht="24" x14ac:dyDescent="0.35">
      <c r="B324" s="21" t="s">
        <v>837</v>
      </c>
      <c r="C324" s="21">
        <v>2019</v>
      </c>
      <c r="D324" s="21" t="s">
        <v>844</v>
      </c>
      <c r="E324" s="21">
        <v>1</v>
      </c>
      <c r="F324" s="21" t="s">
        <v>832</v>
      </c>
      <c r="G324" s="21" t="s">
        <v>715</v>
      </c>
      <c r="H324" s="21"/>
      <c r="I324" s="21" t="s">
        <v>87</v>
      </c>
      <c r="J324" s="21" t="s">
        <v>716</v>
      </c>
      <c r="K324" s="21" t="s">
        <v>102</v>
      </c>
      <c r="L324" s="21" t="s">
        <v>53</v>
      </c>
      <c r="M324" s="35">
        <v>39</v>
      </c>
      <c r="N324" s="21">
        <v>1</v>
      </c>
      <c r="O324" s="27">
        <f t="shared" si="6"/>
        <v>2.564102564102564E-2</v>
      </c>
      <c r="P324" s="21" t="s">
        <v>717</v>
      </c>
    </row>
    <row r="325" spans="2:16" ht="24" x14ac:dyDescent="0.35">
      <c r="B325" s="21" t="s">
        <v>837</v>
      </c>
      <c r="C325" s="25">
        <v>2018</v>
      </c>
      <c r="D325" s="21" t="s">
        <v>100</v>
      </c>
      <c r="E325" s="25">
        <v>1</v>
      </c>
      <c r="F325" s="21"/>
      <c r="G325" s="21"/>
      <c r="H325" s="21"/>
      <c r="I325" s="21"/>
      <c r="J325" s="21" t="s">
        <v>470</v>
      </c>
      <c r="K325" s="21" t="s">
        <v>628</v>
      </c>
      <c r="L325" s="21" t="s">
        <v>469</v>
      </c>
      <c r="M325" s="35">
        <v>0</v>
      </c>
      <c r="N325" s="21"/>
      <c r="O325" s="27" t="b">
        <f t="shared" si="6"/>
        <v>0</v>
      </c>
      <c r="P325" s="25"/>
    </row>
    <row r="326" spans="2:16" x14ac:dyDescent="0.35">
      <c r="B326" s="21" t="s">
        <v>837</v>
      </c>
      <c r="C326" s="25">
        <v>2018</v>
      </c>
      <c r="D326" s="21" t="s">
        <v>100</v>
      </c>
      <c r="E326" s="25">
        <v>1</v>
      </c>
      <c r="F326" s="25"/>
      <c r="G326" s="25"/>
      <c r="H326" s="25"/>
      <c r="I326" s="21"/>
      <c r="J326" s="25" t="s">
        <v>482</v>
      </c>
      <c r="K326" s="21" t="s">
        <v>103</v>
      </c>
      <c r="L326" s="25" t="s">
        <v>481</v>
      </c>
      <c r="M326" s="38">
        <v>0</v>
      </c>
      <c r="N326" s="25"/>
      <c r="O326" s="27" t="b">
        <f t="shared" si="6"/>
        <v>0</v>
      </c>
      <c r="P326" s="25"/>
    </row>
    <row r="327" spans="2:16" x14ac:dyDescent="0.35">
      <c r="B327" s="21" t="s">
        <v>837</v>
      </c>
      <c r="C327" s="25">
        <v>2018</v>
      </c>
      <c r="D327" s="21" t="s">
        <v>100</v>
      </c>
      <c r="E327" s="25">
        <v>1</v>
      </c>
      <c r="F327" s="25"/>
      <c r="G327" s="25"/>
      <c r="H327" s="25"/>
      <c r="I327" s="21"/>
      <c r="J327" s="25" t="s">
        <v>480</v>
      </c>
      <c r="K327" s="21" t="s">
        <v>103</v>
      </c>
      <c r="L327" s="25" t="s">
        <v>479</v>
      </c>
      <c r="M327" s="38">
        <v>0</v>
      </c>
      <c r="N327" s="25"/>
      <c r="O327" s="27" t="b">
        <f t="shared" si="6"/>
        <v>0</v>
      </c>
      <c r="P327" s="25"/>
    </row>
    <row r="328" spans="2:16" ht="24" x14ac:dyDescent="0.35">
      <c r="B328" s="21" t="s">
        <v>835</v>
      </c>
      <c r="C328" s="25">
        <v>2018</v>
      </c>
      <c r="D328" s="21" t="s">
        <v>100</v>
      </c>
      <c r="E328" s="25">
        <v>1</v>
      </c>
      <c r="F328" s="25"/>
      <c r="G328" s="25"/>
      <c r="H328" s="25"/>
      <c r="I328" s="21"/>
      <c r="J328" s="25" t="s">
        <v>522</v>
      </c>
      <c r="K328" s="21" t="s">
        <v>437</v>
      </c>
      <c r="L328" s="25" t="s">
        <v>521</v>
      </c>
      <c r="M328" s="38"/>
      <c r="N328" s="25"/>
      <c r="O328" s="27" t="b">
        <f t="shared" si="6"/>
        <v>0</v>
      </c>
      <c r="P328" s="25"/>
    </row>
    <row r="329" spans="2:16" x14ac:dyDescent="0.35">
      <c r="B329" s="21" t="s">
        <v>837</v>
      </c>
      <c r="C329" s="25">
        <v>2018</v>
      </c>
      <c r="D329" s="21" t="s">
        <v>100</v>
      </c>
      <c r="E329" s="25">
        <v>1</v>
      </c>
      <c r="F329" s="25"/>
      <c r="G329" s="25"/>
      <c r="H329" s="21"/>
      <c r="I329" s="25"/>
      <c r="J329" s="25" t="s">
        <v>474</v>
      </c>
      <c r="K329" s="26" t="s">
        <v>437</v>
      </c>
      <c r="L329" s="25" t="s">
        <v>473</v>
      </c>
      <c r="M329" s="38">
        <v>0</v>
      </c>
      <c r="N329" s="25"/>
      <c r="O329" s="27" t="b">
        <f t="shared" si="6"/>
        <v>0</v>
      </c>
      <c r="P329" s="25"/>
    </row>
    <row r="330" spans="2:16" x14ac:dyDescent="0.35">
      <c r="B330" s="21" t="s">
        <v>836</v>
      </c>
      <c r="C330" s="25">
        <v>2018</v>
      </c>
      <c r="D330" s="21" t="s">
        <v>100</v>
      </c>
      <c r="E330" s="25">
        <v>1</v>
      </c>
      <c r="F330" s="21"/>
      <c r="G330" s="21"/>
      <c r="H330" s="21"/>
      <c r="I330" s="21"/>
      <c r="J330" s="21" t="s">
        <v>488</v>
      </c>
      <c r="K330" s="26" t="s">
        <v>106</v>
      </c>
      <c r="L330" s="21" t="s">
        <v>487</v>
      </c>
      <c r="M330" s="35"/>
      <c r="N330" s="21"/>
      <c r="O330" s="27" t="b">
        <f t="shared" si="6"/>
        <v>0</v>
      </c>
      <c r="P330" s="21"/>
    </row>
    <row r="331" spans="2:16" ht="24" x14ac:dyDescent="0.35">
      <c r="B331" s="21" t="s">
        <v>837</v>
      </c>
      <c r="C331" s="25">
        <v>2018</v>
      </c>
      <c r="D331" s="21" t="s">
        <v>100</v>
      </c>
      <c r="E331" s="25">
        <v>1</v>
      </c>
      <c r="F331" s="25"/>
      <c r="G331" s="25"/>
      <c r="H331" s="21"/>
      <c r="I331" s="25"/>
      <c r="J331" s="25" t="s">
        <v>472</v>
      </c>
      <c r="K331" s="26" t="s">
        <v>107</v>
      </c>
      <c r="L331" s="25" t="s">
        <v>471</v>
      </c>
      <c r="M331" s="38">
        <v>0</v>
      </c>
      <c r="N331" s="25"/>
      <c r="O331" s="27" t="b">
        <f t="shared" si="6"/>
        <v>0</v>
      </c>
      <c r="P331" s="25"/>
    </row>
    <row r="332" spans="2:16" x14ac:dyDescent="0.35">
      <c r="B332" s="57"/>
      <c r="C332" s="57"/>
      <c r="D332" s="57"/>
      <c r="E332" s="57"/>
      <c r="F332" s="56"/>
      <c r="G332" s="48"/>
      <c r="H332" s="48"/>
      <c r="I332" s="48"/>
      <c r="J332" s="48"/>
      <c r="K332" s="48"/>
      <c r="L332" s="48"/>
      <c r="M332" s="49">
        <f>SUBTOTAL(109,Tabla1[Nº                               ALUMNOS])</f>
        <v>8827</v>
      </c>
      <c r="N332" s="48">
        <f>SUBTOTAL(109,Tabla1[Nº       ALUMNOS EXTRANJEROS])</f>
        <v>968</v>
      </c>
      <c r="O332" s="50"/>
      <c r="P332" s="48"/>
    </row>
  </sheetData>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C11" sqref="C11"/>
    </sheetView>
  </sheetViews>
  <sheetFormatPr baseColWidth="10" defaultRowHeight="14.5" x14ac:dyDescent="0.35"/>
  <cols>
    <col min="3" max="3" width="21.54296875" style="2" customWidth="1"/>
    <col min="4" max="4" width="11.453125" style="2"/>
    <col min="6" max="6" width="27.1796875" customWidth="1"/>
    <col min="7" max="7" width="14.26953125" customWidth="1"/>
    <col min="9" max="9" width="34.7265625" customWidth="1"/>
  </cols>
  <sheetData>
    <row r="1" spans="1:9" ht="15" thickBot="1" x14ac:dyDescent="0.4">
      <c r="F1" s="95" t="s">
        <v>1003</v>
      </c>
      <c r="G1" s="96"/>
      <c r="H1" s="96"/>
      <c r="I1" s="97"/>
    </row>
    <row r="2" spans="1:9" ht="15" thickBot="1" x14ac:dyDescent="0.4">
      <c r="B2" s="95" t="s">
        <v>8</v>
      </c>
      <c r="C2" s="91"/>
      <c r="D2" s="92"/>
      <c r="F2" s="28" t="s">
        <v>829</v>
      </c>
      <c r="G2" s="71" t="s">
        <v>845</v>
      </c>
      <c r="H2" s="95" t="s">
        <v>839</v>
      </c>
      <c r="I2" s="92"/>
    </row>
    <row r="3" spans="1:9" x14ac:dyDescent="0.35">
      <c r="B3" s="10"/>
      <c r="C3" s="10"/>
      <c r="D3" s="10"/>
      <c r="F3" s="42" t="s">
        <v>830</v>
      </c>
      <c r="G3" s="72" t="s">
        <v>836</v>
      </c>
      <c r="H3" s="72" t="s">
        <v>106</v>
      </c>
      <c r="I3" s="74" t="s">
        <v>437</v>
      </c>
    </row>
    <row r="4" spans="1:9" x14ac:dyDescent="0.35">
      <c r="B4" s="9"/>
      <c r="C4" s="2" t="s">
        <v>9</v>
      </c>
      <c r="D4" s="8" t="s">
        <v>10</v>
      </c>
      <c r="F4" s="42" t="s">
        <v>834</v>
      </c>
      <c r="G4" s="72" t="s">
        <v>837</v>
      </c>
      <c r="H4" s="75" t="s">
        <v>240</v>
      </c>
      <c r="I4" s="76" t="s">
        <v>107</v>
      </c>
    </row>
    <row r="5" spans="1:9" x14ac:dyDescent="0.35">
      <c r="B5" s="4"/>
      <c r="C5" s="33" t="s">
        <v>0</v>
      </c>
      <c r="D5" s="1" t="s">
        <v>1</v>
      </c>
      <c r="F5" s="42" t="s">
        <v>831</v>
      </c>
      <c r="G5" s="72" t="s">
        <v>835</v>
      </c>
      <c r="H5" s="75" t="s">
        <v>104</v>
      </c>
      <c r="I5" s="76" t="s">
        <v>239</v>
      </c>
    </row>
    <row r="6" spans="1:9" x14ac:dyDescent="0.35">
      <c r="A6" s="3"/>
      <c r="B6" s="5"/>
      <c r="C6" s="33" t="s">
        <v>2</v>
      </c>
      <c r="D6" s="2" t="s">
        <v>3</v>
      </c>
      <c r="F6" s="42" t="s">
        <v>832</v>
      </c>
      <c r="G6" s="72" t="s">
        <v>805</v>
      </c>
      <c r="H6" s="75" t="s">
        <v>105</v>
      </c>
      <c r="I6" s="76" t="s">
        <v>438</v>
      </c>
    </row>
    <row r="7" spans="1:9" x14ac:dyDescent="0.35">
      <c r="B7" s="6"/>
      <c r="C7" s="2" t="s">
        <v>4</v>
      </c>
      <c r="D7" s="2" t="s">
        <v>5</v>
      </c>
      <c r="F7" s="42" t="s">
        <v>833</v>
      </c>
      <c r="G7" s="72"/>
      <c r="H7" s="75" t="s">
        <v>102</v>
      </c>
      <c r="I7" s="76" t="s">
        <v>628</v>
      </c>
    </row>
    <row r="8" spans="1:9" ht="15" thickBot="1" x14ac:dyDescent="0.4">
      <c r="B8" s="7"/>
      <c r="C8" s="2" t="s">
        <v>6</v>
      </c>
      <c r="D8" s="2" t="s">
        <v>7</v>
      </c>
      <c r="F8" s="43"/>
      <c r="G8" s="73"/>
      <c r="H8" s="75" t="s">
        <v>238</v>
      </c>
      <c r="I8" s="76" t="s">
        <v>688</v>
      </c>
    </row>
    <row r="9" spans="1:9" ht="15" thickBot="1" x14ac:dyDescent="0.4">
      <c r="B9" s="3"/>
      <c r="D9" s="8"/>
      <c r="H9" s="73"/>
      <c r="I9" s="77" t="s">
        <v>103</v>
      </c>
    </row>
    <row r="12" spans="1:9" x14ac:dyDescent="0.35">
      <c r="B12" s="3"/>
      <c r="F12" s="3"/>
    </row>
    <row r="13" spans="1:9" x14ac:dyDescent="0.35">
      <c r="B13" s="3"/>
    </row>
    <row r="14" spans="1:9" x14ac:dyDescent="0.35">
      <c r="B14" s="3"/>
    </row>
  </sheetData>
  <mergeCells count="3">
    <mergeCell ref="B2:D2"/>
    <mergeCell ref="H2:I2"/>
    <mergeCell ref="F1:I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DASHBORAD</vt:lpstr>
      <vt:lpstr>SEDES Y PROGRAMAS</vt:lpstr>
      <vt:lpstr>ALUMNOS</vt:lpstr>
      <vt:lpstr>BBDD</vt:lpstr>
      <vt:lpstr>IMAGEN</vt:lpstr>
    </vt:vector>
  </TitlesOfParts>
  <Company>Universidad Internacional de Andalucía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L.Ruiz</cp:lastModifiedBy>
  <cp:lastPrinted>2020-04-28T15:58:58Z</cp:lastPrinted>
  <dcterms:created xsi:type="dcterms:W3CDTF">2020-04-07T11:04:51Z</dcterms:created>
  <dcterms:modified xsi:type="dcterms:W3CDTF">2020-05-05T08:59:08Z</dcterms:modified>
</cp:coreProperties>
</file>